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_OK_2022-05-27_MM\Documents à transmettre\"/>
    </mc:Choice>
  </mc:AlternateContent>
  <xr:revisionPtr revIDLastSave="0" documentId="8_{52A7D43E-01E6-4968-8626-5AE105527E48}" xr6:coauthVersionLast="47" xr6:coauthVersionMax="47" xr10:uidLastSave="{00000000-0000-0000-0000-000000000000}"/>
  <bookViews>
    <workbookView xWindow="-110" yWindow="-110" windowWidth="19420" windowHeight="10420" xr2:uid="{12D19373-4F32-4B84-9617-7C0DE92AFA5B}"/>
  </bookViews>
  <sheets>
    <sheet name="Réserve MEQ" sheetId="1" r:id="rId1"/>
    <sheet name="Établissements privés" sheetId="3" r:id="rId2"/>
  </sheets>
  <definedNames>
    <definedName name="_xlnm._FilterDatabase" localSheetId="0" hidden="1">'Réserve MEQ'!$A$2:$I$54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H39" i="1"/>
  <c r="H22" i="1" l="1"/>
  <c r="H19" i="1" l="1"/>
  <c r="H29" i="1"/>
  <c r="H14" i="1"/>
  <c r="E149" i="3"/>
  <c r="H4" i="1" s="1"/>
  <c r="H20" i="1"/>
  <c r="I54" i="1"/>
  <c r="H54" i="1" l="1"/>
  <c r="D93" i="3"/>
  <c r="F93" i="3" s="1"/>
  <c r="D94" i="3"/>
  <c r="F94" i="3" s="1"/>
  <c r="D68" i="3"/>
  <c r="F68" i="3" s="1"/>
  <c r="D11" i="3"/>
  <c r="F11" i="3" s="1"/>
  <c r="D12" i="3"/>
  <c r="F12" i="3" s="1"/>
  <c r="C149" i="3" l="1"/>
  <c r="F4" i="1" s="1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3" i="3"/>
  <c r="F3" i="3" s="1"/>
  <c r="F149" i="3" l="1"/>
  <c r="D149" i="3"/>
  <c r="B149" i="3"/>
  <c r="C4" i="1" s="1"/>
  <c r="G4" i="1" s="1"/>
  <c r="G53" i="1" l="1"/>
  <c r="J53" i="1" s="1"/>
  <c r="G52" i="1"/>
  <c r="J52" i="1" s="1"/>
  <c r="G50" i="1"/>
  <c r="J50" i="1" s="1"/>
  <c r="G48" i="1"/>
  <c r="J48" i="1" s="1"/>
  <c r="G47" i="1"/>
  <c r="J47" i="1" s="1"/>
  <c r="G46" i="1"/>
  <c r="J46" i="1" s="1"/>
  <c r="G45" i="1"/>
  <c r="J45" i="1" s="1"/>
  <c r="G44" i="1"/>
  <c r="J44" i="1" s="1"/>
  <c r="G43" i="1"/>
  <c r="J43" i="1" s="1"/>
  <c r="G42" i="1"/>
  <c r="J42" i="1" s="1"/>
  <c r="G41" i="1"/>
  <c r="J41" i="1" s="1"/>
  <c r="G40" i="1"/>
  <c r="J40" i="1" s="1"/>
  <c r="G39" i="1"/>
  <c r="J39" i="1" s="1"/>
  <c r="G38" i="1"/>
  <c r="J38" i="1" s="1"/>
  <c r="G37" i="1"/>
  <c r="J37" i="1" s="1"/>
  <c r="G36" i="1"/>
  <c r="J36" i="1" s="1"/>
  <c r="G35" i="1"/>
  <c r="J35" i="1" s="1"/>
  <c r="G34" i="1"/>
  <c r="J34" i="1" s="1"/>
  <c r="G33" i="1"/>
  <c r="J33" i="1" s="1"/>
  <c r="G32" i="1"/>
  <c r="J32" i="1" s="1"/>
  <c r="G31" i="1"/>
  <c r="J31" i="1" s="1"/>
  <c r="G30" i="1"/>
  <c r="J30" i="1" s="1"/>
  <c r="G29" i="1"/>
  <c r="J29" i="1" s="1"/>
  <c r="G28" i="1"/>
  <c r="J28" i="1" s="1"/>
  <c r="G26" i="1"/>
  <c r="J26" i="1" s="1"/>
  <c r="G25" i="1"/>
  <c r="J25" i="1" s="1"/>
  <c r="G24" i="1"/>
  <c r="J24" i="1" s="1"/>
  <c r="G23" i="1"/>
  <c r="J23" i="1" s="1"/>
  <c r="G22" i="1"/>
  <c r="J22" i="1" s="1"/>
  <c r="G21" i="1"/>
  <c r="J21" i="1" s="1"/>
  <c r="G20" i="1"/>
  <c r="J20" i="1" s="1"/>
  <c r="G19" i="1"/>
  <c r="J19" i="1" s="1"/>
  <c r="G18" i="1"/>
  <c r="J18" i="1" s="1"/>
  <c r="G15" i="1"/>
  <c r="J15" i="1" s="1"/>
  <c r="G14" i="1"/>
  <c r="J14" i="1" s="1"/>
  <c r="G13" i="1"/>
  <c r="J13" i="1" s="1"/>
  <c r="G12" i="1"/>
  <c r="J12" i="1" s="1"/>
  <c r="G11" i="1"/>
  <c r="J11" i="1" s="1"/>
  <c r="G10" i="1"/>
  <c r="J10" i="1" s="1"/>
  <c r="G9" i="1"/>
  <c r="J9" i="1" s="1"/>
  <c r="G8" i="1"/>
  <c r="J8" i="1" s="1"/>
  <c r="G7" i="1"/>
  <c r="J7" i="1" s="1"/>
  <c r="G6" i="1"/>
  <c r="J6" i="1" s="1"/>
  <c r="G5" i="1"/>
  <c r="J5" i="1" s="1"/>
  <c r="F27" i="1"/>
  <c r="G27" i="1" s="1"/>
  <c r="J27" i="1" s="1"/>
  <c r="F49" i="1"/>
  <c r="G49" i="1" s="1"/>
  <c r="J49" i="1" s="1"/>
  <c r="F51" i="1"/>
  <c r="G51" i="1" s="1"/>
  <c r="J51" i="1" s="1"/>
  <c r="F17" i="1"/>
  <c r="G17" i="1" s="1"/>
  <c r="J17" i="1" s="1"/>
  <c r="F16" i="1"/>
  <c r="G16" i="1" s="1"/>
  <c r="J16" i="1" s="1"/>
  <c r="J4" i="1"/>
  <c r="J54" i="1" l="1"/>
  <c r="F54" i="1"/>
  <c r="D4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" i="1"/>
  <c r="E54" i="1" l="1"/>
  <c r="C54" i="1"/>
  <c r="D54" i="1"/>
  <c r="G54" i="1" l="1"/>
</calcChain>
</file>

<file path=xl/sharedStrings.xml><?xml version="1.0" encoding="utf-8"?>
<sst xmlns="http://schemas.openxmlformats.org/spreadsheetml/2006/main" count="263" uniqueCount="257">
  <si>
    <t>Répond à 31 % des besoins du réseau scolaire sur la base de 1 test par jour/par classe pour 15 jours</t>
  </si>
  <si>
    <t>Code de l'organisme responsable</t>
  </si>
  <si>
    <t>Nom de l'organisme responsable</t>
  </si>
  <si>
    <t>Nombre de tests requis arrondi à 25 tests</t>
  </si>
  <si>
    <t>Nombre de boites de 25 tests</t>
  </si>
  <si>
    <t>Nombre de boites livré le 30 août</t>
  </si>
  <si>
    <t>1er envoi dans les 4 quartiers de Montréal</t>
  </si>
  <si>
    <t>Nombre de tests à livrer (semaine du 13 septembre)</t>
  </si>
  <si>
    <t>Envois supplémentaires demandés</t>
  </si>
  <si>
    <t>Nombre d'établissements</t>
  </si>
  <si>
    <t>Total des tests envoyés</t>
  </si>
  <si>
    <t>Établissements d'enseignements privés (Voir second onglet)</t>
  </si>
  <si>
    <t>714000</t>
  </si>
  <si>
    <t>Centre de services scolaire de Kamouraska-Rivière-du-Loup (714000)</t>
  </si>
  <si>
    <t>731000</t>
  </si>
  <si>
    <t>Centre de services scolaire de Charlevoix (731000)</t>
  </si>
  <si>
    <t>732000</t>
  </si>
  <si>
    <t>Centre de services scolaire de la Capitale (732000)</t>
  </si>
  <si>
    <t>733000</t>
  </si>
  <si>
    <t>Centre de services scolaire des Découvreurs (733000)</t>
  </si>
  <si>
    <t>734000</t>
  </si>
  <si>
    <t>Centre de services scolaire des Premières-Seigneuries (734000)</t>
  </si>
  <si>
    <t>735000</t>
  </si>
  <si>
    <t>Centre de services scolaire de Portneuf (735000)</t>
  </si>
  <si>
    <t>741000</t>
  </si>
  <si>
    <t>Centre de services scolaire du Chemin-du-Roy (741000)</t>
  </si>
  <si>
    <t>742000</t>
  </si>
  <si>
    <t>Centre de services scolaire de l'Énergie (742000)</t>
  </si>
  <si>
    <t>751000</t>
  </si>
  <si>
    <t>Centre de services scolaire des Hauts-Cantons (751000)</t>
  </si>
  <si>
    <t>752000</t>
  </si>
  <si>
    <t>Centre de services scolaire de la Région-de-Sherbrooke (752000)</t>
  </si>
  <si>
    <t>753000</t>
  </si>
  <si>
    <t>Centre de services scolaire des Sommets (753000)</t>
  </si>
  <si>
    <t>761000</t>
  </si>
  <si>
    <t>Centre de services scolaire de la Pointe-de-l'Île (761000)</t>
  </si>
  <si>
    <t>762000</t>
  </si>
  <si>
    <t>Centre de services scolaire de Montréal (762000)</t>
  </si>
  <si>
    <t>763000</t>
  </si>
  <si>
    <t>Centre de services scolaire Marguerite-Bourgeoys (763000)</t>
  </si>
  <si>
    <t>771000</t>
  </si>
  <si>
    <t>Centre de services scolaire des Draveurs (771000)</t>
  </si>
  <si>
    <t>772000</t>
  </si>
  <si>
    <t>Centre de services scolaire des Portages-de-l'Outaouais (772000)</t>
  </si>
  <si>
    <t>773000</t>
  </si>
  <si>
    <t>Centre de services scolaire au Coeur-des-Vallées (773000)</t>
  </si>
  <si>
    <t>774000</t>
  </si>
  <si>
    <t>Centre de services scolaire des Hauts-Bois-de-l'Outaouais (774000)</t>
  </si>
  <si>
    <t>821000</t>
  </si>
  <si>
    <t>Centre de services scolaire de la Côte-du-Sud (821000)</t>
  </si>
  <si>
    <t>822000</t>
  </si>
  <si>
    <t>Centre de services scolaire des Appalaches (822000)</t>
  </si>
  <si>
    <t>823000</t>
  </si>
  <si>
    <t>Centre de services scolaire de la Beauce-Etchemin (823000)</t>
  </si>
  <si>
    <t>824000</t>
  </si>
  <si>
    <t>Centre de services scolaire des Navigateurs (824000)</t>
  </si>
  <si>
    <t>831000</t>
  </si>
  <si>
    <t>Centre de services scolaire de Laval (831000)</t>
  </si>
  <si>
    <t>841000</t>
  </si>
  <si>
    <t>Centre de services scolaire des Affluents (841000)</t>
  </si>
  <si>
    <t>842000</t>
  </si>
  <si>
    <t>Centre de services scolaire des Samares (842000)</t>
  </si>
  <si>
    <t>851000</t>
  </si>
  <si>
    <t>Centre de services scolaire de la Seigneurie-des-Mille-Îles (851000)</t>
  </si>
  <si>
    <t>852000</t>
  </si>
  <si>
    <t>Centre de services scolaire de la Rivière-du-Nord (852000)</t>
  </si>
  <si>
    <t>853000</t>
  </si>
  <si>
    <t>Centre de services scolaire des Laurentides (853000)</t>
  </si>
  <si>
    <t>854000</t>
  </si>
  <si>
    <t>Centre de services scolaire Pierre-Neveu (854000)</t>
  </si>
  <si>
    <t>861000</t>
  </si>
  <si>
    <t>Centre de services scolaire de Sorel-Tracy (861000)</t>
  </si>
  <si>
    <t>862000</t>
  </si>
  <si>
    <t>Centre de services scolaire de Saint-Hyacinthe (862000)</t>
  </si>
  <si>
    <t>863000</t>
  </si>
  <si>
    <t>Centre de services scolaire des Hautes-Rivières (863000)</t>
  </si>
  <si>
    <t>864000</t>
  </si>
  <si>
    <t>Centre de services scolaire Marie-Victorin (864000)</t>
  </si>
  <si>
    <t>865000</t>
  </si>
  <si>
    <t>Centre de services scolaire des Patriotes (865000)</t>
  </si>
  <si>
    <t>866000</t>
  </si>
  <si>
    <t>Centre de services scolaire du Val-des-Cerfs (866000)</t>
  </si>
  <si>
    <t>867000</t>
  </si>
  <si>
    <t>Centre de services scolaire des Grandes-Seigneuries (867000)</t>
  </si>
  <si>
    <t>868000</t>
  </si>
  <si>
    <t>Centre de services scolaire de la Vallée-des-Tisserands (868000)</t>
  </si>
  <si>
    <t>869000</t>
  </si>
  <si>
    <t>Centre de services scolaire des Trois-Lacs (869000)</t>
  </si>
  <si>
    <t>871000</t>
  </si>
  <si>
    <t>Centre de services scolaire de la Riveraine (871000)</t>
  </si>
  <si>
    <t>872000</t>
  </si>
  <si>
    <t>Centre de services scolaire des Bois-Francs (872000)</t>
  </si>
  <si>
    <t>873000</t>
  </si>
  <si>
    <t>Centre de services scolaire des Chênes (873000)</t>
  </si>
  <si>
    <t>881000</t>
  </si>
  <si>
    <t>Commission scolaire Central Québec (881000)</t>
  </si>
  <si>
    <t>883000</t>
  </si>
  <si>
    <t>Commission scolaire Eastern Townships (883000)</t>
  </si>
  <si>
    <t>884000</t>
  </si>
  <si>
    <t>Commission scolaire Riverside (884000)</t>
  </si>
  <si>
    <t>885000</t>
  </si>
  <si>
    <t>Commission scolaire Sir-Wilfrid-Laurier (885000)</t>
  </si>
  <si>
    <t>886000</t>
  </si>
  <si>
    <t>Commission scolaire Western Québec (886000)</t>
  </si>
  <si>
    <t>887000</t>
  </si>
  <si>
    <t>Commission scolaire English-Montréal (887000)</t>
  </si>
  <si>
    <t>888000</t>
  </si>
  <si>
    <t>Commission scolaire Lester-B.-Pearson (888000)</t>
  </si>
  <si>
    <t>889000</t>
  </si>
  <si>
    <t>Commission scolaire New Frontiers (889000)</t>
  </si>
  <si>
    <t>Total général</t>
  </si>
  <si>
    <t>L'Académie Beth Rivkah pour filles (003500)</t>
  </si>
  <si>
    <t>Académie Chrétienne Rive Nord (004500)</t>
  </si>
  <si>
    <t>Académie François-Labelle (006500)</t>
  </si>
  <si>
    <t>Académie Ibn Sina (007500)</t>
  </si>
  <si>
    <t>Académie Kells (009500)</t>
  </si>
  <si>
    <t>Académie Kuper (015500)</t>
  </si>
  <si>
    <t>Académie Lafontaine inc. (016500)</t>
  </si>
  <si>
    <t>Collège Laurentien (017500)</t>
  </si>
  <si>
    <t>Académie Louis-Pasteur (019500)</t>
  </si>
  <si>
    <t>Académie Marie-Claire (024500)</t>
  </si>
  <si>
    <t>Académie Marie-Laurier (025500)</t>
  </si>
  <si>
    <t>Académie Michèle-Provost (026500)</t>
  </si>
  <si>
    <t>Académie Saint-Louis (027500)</t>
  </si>
  <si>
    <t>Académie Ste-Thérèse (029500)</t>
  </si>
  <si>
    <t>Académie Solomon Schechter (030500)</t>
  </si>
  <si>
    <t>Centre académique de Lanaudière (034500)</t>
  </si>
  <si>
    <t>Centre académique Fournier inc. (035500)</t>
  </si>
  <si>
    <t>Centre d'intégration scolaire inc. (037500)</t>
  </si>
  <si>
    <t>École trilingue Vision Varennes (041500)</t>
  </si>
  <si>
    <t>Ratihen:te High School (041600)</t>
  </si>
  <si>
    <t>Centre François-Michelle (044500)</t>
  </si>
  <si>
    <t>École Montessori de Chelsea (046500)</t>
  </si>
  <si>
    <t>École Montessori de Montréal (048500)</t>
  </si>
  <si>
    <t>Centre psycho-pédagogique de Québec inc. (053500)</t>
  </si>
  <si>
    <t>Collège Beaubois (056500)</t>
  </si>
  <si>
    <t>Collège Bourget (057500)</t>
  </si>
  <si>
    <t>Collège Charlemagne inc. (059500)</t>
  </si>
  <si>
    <t>Collège Charles-Lemoyne (065500)</t>
  </si>
  <si>
    <t>Collège Français (097500)</t>
  </si>
  <si>
    <t>Collège Héritage de Châteauguay inc. (099500)</t>
  </si>
  <si>
    <t>Collège Jean de la Mennais (107500)</t>
  </si>
  <si>
    <t>Collège Jésus-Marie de Sillery (115500)</t>
  </si>
  <si>
    <t>Collège international Marie de France (117500)</t>
  </si>
  <si>
    <t>Collège Marie-de-l'Incarnation (118500)</t>
  </si>
  <si>
    <t>Collège Prep International (136500)</t>
  </si>
  <si>
    <t>Collège Saint-Bernard (147500)</t>
  </si>
  <si>
    <t>Collège St-Jean-Vianney (157500)</t>
  </si>
  <si>
    <t>Collège Sainte-Marcelline (164500)</t>
  </si>
  <si>
    <t>Collège Stanislas (165500)</t>
  </si>
  <si>
    <t>École Akiva (168500)</t>
  </si>
  <si>
    <t>Alexander von Humboldt École internationale allemande inc. (169500)</t>
  </si>
  <si>
    <t>École Anglissimo (179500)</t>
  </si>
  <si>
    <t>École Alex Manoogian (185500)</t>
  </si>
  <si>
    <t>École au Jardin Bleu (186500)</t>
  </si>
  <si>
    <t>École Augustin Roscelli (187500)</t>
  </si>
  <si>
    <t>École Beth Jacob de Rav Hirschprung (188500)</t>
  </si>
  <si>
    <t>École bilingue Notre-Dame de Sion (189500)</t>
  </si>
  <si>
    <t>École Buissonnière (195500)</t>
  </si>
  <si>
    <t>École Charles-Perrault (Pierrefonds) (196500)</t>
  </si>
  <si>
    <t>École Charles Perrault (Laval) (197500)</t>
  </si>
  <si>
    <t>École chrétienne Emmanuel (198500)</t>
  </si>
  <si>
    <t>École communautaire Belz (204500)</t>
  </si>
  <si>
    <t>Académie internationale Zig Zag (208500)</t>
  </si>
  <si>
    <t>École de Formation Hébraïque (209500)</t>
  </si>
  <si>
    <t>École Miss Edgar et Miss Cramp (219500)</t>
  </si>
  <si>
    <t>École Le Sommet (227500)</t>
  </si>
  <si>
    <t>École Les Mélèzes (228500)</t>
  </si>
  <si>
    <t>École Maïmonide (229500)</t>
  </si>
  <si>
    <t>École Marie Gibeau (238500)</t>
  </si>
  <si>
    <t>École Marie-Anne (239500)</t>
  </si>
  <si>
    <t>École Marie-Clarac (244500)</t>
  </si>
  <si>
    <t>École Montessori de l'Outaouais (249500)</t>
  </si>
  <si>
    <t>École Montessori de la Mauricie (253500)</t>
  </si>
  <si>
    <t>École Montessori de Québec (254500)</t>
  </si>
  <si>
    <t>École Montessori Ville-Marie (259500)</t>
  </si>
  <si>
    <t>École Notre Dame de Nareg (266500)</t>
  </si>
  <si>
    <t>École orale de Montréal pour les sourds, inc. (268500)</t>
  </si>
  <si>
    <t>Collège Pasteur (269500)</t>
  </si>
  <si>
    <t>École Peter Hall inc. (278500)</t>
  </si>
  <si>
    <t>École Plein Soleil (Association coopérative) (279500)</t>
  </si>
  <si>
    <t>École première Mesifta du Canada (288500)</t>
  </si>
  <si>
    <t>École Les Trois Saisons (304500)</t>
  </si>
  <si>
    <t>École Socrates-Démosthène (305500)</t>
  </si>
  <si>
    <t>École Rudolf Steiner de Montréal (306500)</t>
  </si>
  <si>
    <t>L'École St-Georges de Montréal inc. (308500)</t>
  </si>
  <si>
    <t>École Saint-Joseph (1985) (311500)</t>
  </si>
  <si>
    <t>École Sainte-Anne (312500)</t>
  </si>
  <si>
    <t>École Sainte-Famille (313500)</t>
  </si>
  <si>
    <t>École Selwyn House (338500)</t>
  </si>
  <si>
    <t>École Vanguard (345500)</t>
  </si>
  <si>
    <t>Écoles musulmanes de Montréal (347500)</t>
  </si>
  <si>
    <t>Externat Mont-Jésus-Marie (349500)</t>
  </si>
  <si>
    <t>Externat St-Jean-Berchmans (351500)</t>
  </si>
  <si>
    <t>Académie adventiste Greaves (364500)</t>
  </si>
  <si>
    <t>Institut Saint-Joseph (368500)</t>
  </si>
  <si>
    <t>Académie hébraïque inc. (382500)</t>
  </si>
  <si>
    <t>L'École Ali Ibn Abi Talib (384500)</t>
  </si>
  <si>
    <t>L'École arménienne Sourp Hagop (385500)</t>
  </si>
  <si>
    <t>L'École des Ursulines de Québec et Loretteville (386500)</t>
  </si>
  <si>
    <t>École à pas de géant (394500)</t>
  </si>
  <si>
    <t>École Lucien-Guilbault inc. (395500)</t>
  </si>
  <si>
    <t>La maternelle de Marie-Claire inc. (397500)</t>
  </si>
  <si>
    <t>La Petite Académie (398500)</t>
  </si>
  <si>
    <t>Les écoles communautaires Skver (403500)</t>
  </si>
  <si>
    <t>Les Écoles juives populaires et les Écoles Peretz inc. (404500)</t>
  </si>
  <si>
    <t>Les Filles de Sainte-Marie de Leuca (405500)</t>
  </si>
  <si>
    <t>Le Collège Lower Canada (408500)</t>
  </si>
  <si>
    <t>Académie des Sacrés-Coeurs (426500)</t>
  </si>
  <si>
    <t>Pensionnat Notre-Dame-des-Anges (435500)</t>
  </si>
  <si>
    <t>Externat Saint-Coeur de Marie (436500)</t>
  </si>
  <si>
    <t>Les écoles Azrieli Talmud Torah - Herzliah (464500)</t>
  </si>
  <si>
    <t>École Priory inc. (465500)</t>
  </si>
  <si>
    <t>The Study (466500)</t>
  </si>
  <si>
    <t>École Val Marie inc. (468500)</t>
  </si>
  <si>
    <t>Villa Sainte-Marcelline (477500)</t>
  </si>
  <si>
    <t>Académie Yéshiva Yavné (478500)</t>
  </si>
  <si>
    <t>Yeshiva Gedola-Merkaz Hatorah de Montréal (479500)</t>
  </si>
  <si>
    <t>École Montessori International Blainville inc. (493500)</t>
  </si>
  <si>
    <t>L'École des Premières Lettres (508500)</t>
  </si>
  <si>
    <t>Collège Jacques-Prévert (509500)</t>
  </si>
  <si>
    <t>École JMC (511500)</t>
  </si>
  <si>
    <t>École internationale des Apprenants (512500)</t>
  </si>
  <si>
    <t>L'École l'Eau-Vive (515500)</t>
  </si>
  <si>
    <t>École oraliste de Québec pour enfants malentendants ou sourds (523500)</t>
  </si>
  <si>
    <t>École Al-Houda (526500)</t>
  </si>
  <si>
    <t>École Les Jeunes Explorateurs (547500)</t>
  </si>
  <si>
    <t>Académie St-Margaret (548500)</t>
  </si>
  <si>
    <t>École trilingue Vision Trois-Rivières (550500)</t>
  </si>
  <si>
    <t>École trilingue Vision Rive-Sud (552500)</t>
  </si>
  <si>
    <t>École Vision Sherbrooke (553500)</t>
  </si>
  <si>
    <t>École trilingue Vision St-Augustin (554500)</t>
  </si>
  <si>
    <t>École trilingue Vision Terrebonne (555500)</t>
  </si>
  <si>
    <t>École Trilingue Vision Victoriaville (556500)</t>
  </si>
  <si>
    <t>Académie Trivium (557500)</t>
  </si>
  <si>
    <t>Académie Juillet (579500)</t>
  </si>
  <si>
    <t>École de l'Excellence (583500)</t>
  </si>
  <si>
    <t>Académie culturelle de Laval (587500)</t>
  </si>
  <si>
    <t>Église-École Alpha Oméga (594500)</t>
  </si>
  <si>
    <t>Centre académique de l'Outaouais (602500)</t>
  </si>
  <si>
    <t>École Montessori (605500)</t>
  </si>
  <si>
    <t>OneSchool Global Campus de Montréal (608500)</t>
  </si>
  <si>
    <t>École Montessori de Saint-Lazare (611500)</t>
  </si>
  <si>
    <t>École Yaldei (614500)</t>
  </si>
  <si>
    <t>École Trilingue Vision Victoriaville - Maternelle (616500)</t>
  </si>
  <si>
    <t>École trilingue Vision Beauce (617500)</t>
  </si>
  <si>
    <t>Académie Lavalloise (624500)</t>
  </si>
  <si>
    <t>École Trilingue Vision St-Jean (625500)</t>
  </si>
  <si>
    <t>École Montessori de Laval (627500)</t>
  </si>
  <si>
    <t>École La Source (628500)</t>
  </si>
  <si>
    <t>École trilingue Vision Québec nord (629500)</t>
  </si>
  <si>
    <t>École Imagine (634500)</t>
  </si>
  <si>
    <t>Collège Sainte-Anne (640500)</t>
  </si>
  <si>
    <t>École Bee Lingue (645500)</t>
  </si>
  <si>
    <t>L'Académie de la Vallée du Roy (648500)</t>
  </si>
  <si>
    <t>Académie Blaise Pascal (649500)</t>
  </si>
  <si>
    <t>Édu2 (653500)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</si>
</sst>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_$_ ;_ * \(#,##0.00\)\ _$_ ;_ * &quot;-&quot;??_)\ _$_ ;_ @_ "/>
    <numFmt numFmtId="165" formatCode="_ * #,##0_)\ _$_ ;_ * \(#,##0\)\ _$_ ;_ * &quot;-&quot;??_)\ _$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 wrapText="1"/>
    </xf>
    <xf numFmtId="165" fontId="0" fillId="0" borderId="0" xfId="0" applyNumberFormat="1"/>
    <xf numFmtId="0" fontId="3" fillId="2" borderId="1" xfId="0" applyFont="1" applyFill="1" applyBorder="1"/>
    <xf numFmtId="0" fontId="3" fillId="2" borderId="2" xfId="0" applyFont="1" applyFill="1" applyBorder="1"/>
    <xf numFmtId="165" fontId="3" fillId="2" borderId="2" xfId="1" applyNumberFormat="1" applyFont="1" applyFill="1" applyBorder="1"/>
    <xf numFmtId="0" fontId="2" fillId="3" borderId="3" xfId="0" applyFont="1" applyFill="1" applyBorder="1" applyAlignment="1">
      <alignment vertical="top"/>
    </xf>
    <xf numFmtId="165" fontId="4" fillId="3" borderId="3" xfId="1" applyNumberFormat="1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165" fontId="4" fillId="3" borderId="3" xfId="0" applyNumberFormat="1" applyFont="1" applyFill="1" applyBorder="1" applyAlignment="1">
      <alignment vertical="center"/>
    </xf>
    <xf numFmtId="0" fontId="0" fillId="0" borderId="3" xfId="0" applyBorder="1"/>
    <xf numFmtId="165" fontId="0" fillId="0" borderId="3" xfId="0" applyNumberFormat="1" applyBorder="1"/>
    <xf numFmtId="0" fontId="0" fillId="0" borderId="3" xfId="0" applyFill="1" applyBorder="1"/>
    <xf numFmtId="0" fontId="4" fillId="0" borderId="3" xfId="0" applyFont="1" applyFill="1" applyBorder="1" applyAlignment="1">
      <alignment vertical="center"/>
    </xf>
    <xf numFmtId="0" fontId="0" fillId="0" borderId="0" xfId="0" applyFill="1"/>
    <xf numFmtId="0" fontId="5" fillId="0" borderId="4" xfId="0" applyFont="1" applyFill="1" applyBorder="1"/>
    <xf numFmtId="165" fontId="0" fillId="0" borderId="3" xfId="1" applyNumberFormat="1" applyFont="1" applyFill="1" applyBorder="1"/>
    <xf numFmtId="0" fontId="0" fillId="0" borderId="0" xfId="0" applyFill="1" applyBorder="1"/>
    <xf numFmtId="0" fontId="4" fillId="0" borderId="0" xfId="0" applyFont="1"/>
    <xf numFmtId="165" fontId="0" fillId="0" borderId="3" xfId="1" applyNumberFormat="1" applyFont="1" applyBorder="1"/>
    <xf numFmtId="0" fontId="5" fillId="5" borderId="4" xfId="0" applyFont="1" applyFill="1" applyBorder="1" applyAlignment="1">
      <alignment wrapText="1"/>
    </xf>
    <xf numFmtId="0" fontId="0" fillId="0" borderId="0" xfId="0" applyNumberFormat="1"/>
    <xf numFmtId="0" fontId="4" fillId="4" borderId="0" xfId="0" applyFont="1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CDD58-C519-4566-9E24-F955095C5643}">
  <sheetPr>
    <pageSetUpPr fitToPage="1"/>
  </sheetPr>
  <dimension ref="A2:J56"/>
  <sheetViews>
    <sheetView tabSelected="1" topLeftCell="A10" workbookViewId="0">
      <selection activeCell="F49" sqref="F49"/>
    </sheetView>
  </sheetViews>
  <sheetFormatPr baseColWidth="10" defaultColWidth="11.453125" defaultRowHeight="14.5" x14ac:dyDescent="0.35"/>
  <cols>
    <col min="1" max="1" width="17.26953125" customWidth="1"/>
    <col min="2" max="2" width="65" customWidth="1"/>
    <col min="3" max="3" width="14.1796875" customWidth="1"/>
    <col min="4" max="4" width="15.26953125" hidden="1" customWidth="1"/>
    <col min="5" max="5" width="16.7265625" hidden="1" customWidth="1"/>
    <col min="6" max="6" width="16.7265625" customWidth="1"/>
    <col min="7" max="7" width="17.1796875" customWidth="1"/>
    <col min="8" max="8" width="14.7265625" customWidth="1"/>
    <col min="9" max="9" width="16.54296875" hidden="1" customWidth="1"/>
    <col min="10" max="10" width="17.1796875" customWidth="1"/>
  </cols>
  <sheetData>
    <row r="2" spans="1:10" x14ac:dyDescent="0.35">
      <c r="A2" s="19" t="s">
        <v>0</v>
      </c>
    </row>
    <row r="3" spans="1:10" ht="58" x14ac:dyDescent="0.35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20.65" customHeight="1" x14ac:dyDescent="0.35">
      <c r="A4" s="7"/>
      <c r="B4" s="7" t="s">
        <v>11</v>
      </c>
      <c r="C4" s="8">
        <f>'Établissements privés'!B149</f>
        <v>11375</v>
      </c>
      <c r="D4" s="8">
        <f>C4/25</f>
        <v>455</v>
      </c>
      <c r="E4" s="9">
        <v>28</v>
      </c>
      <c r="F4" s="8">
        <f>'Établissements privés'!C149</f>
        <v>700</v>
      </c>
      <c r="G4" s="10">
        <f>C4-F4</f>
        <v>10675</v>
      </c>
      <c r="H4" s="10">
        <f>'Établissements privés'!E149</f>
        <v>50</v>
      </c>
      <c r="I4" s="10">
        <v>188</v>
      </c>
      <c r="J4" s="10">
        <f>G4+H4</f>
        <v>10725</v>
      </c>
    </row>
    <row r="5" spans="1:10" s="15" customFormat="1" x14ac:dyDescent="0.35">
      <c r="A5" s="16" t="s">
        <v>12</v>
      </c>
      <c r="B5" s="15" t="s">
        <v>13</v>
      </c>
      <c r="C5" s="17">
        <v>50</v>
      </c>
      <c r="D5" s="17">
        <f>C5/25</f>
        <v>2</v>
      </c>
      <c r="E5" s="14"/>
      <c r="F5" s="14"/>
      <c r="G5" s="12">
        <f>C5-F5</f>
        <v>50</v>
      </c>
      <c r="I5" s="15">
        <v>1</v>
      </c>
      <c r="J5" s="3">
        <f t="shared" ref="J5:J53" si="0">G5+H5</f>
        <v>50</v>
      </c>
    </row>
    <row r="6" spans="1:10" x14ac:dyDescent="0.35">
      <c r="A6" s="16" t="s">
        <v>14</v>
      </c>
      <c r="B6" s="15" t="s">
        <v>15</v>
      </c>
      <c r="C6" s="17">
        <v>475</v>
      </c>
      <c r="D6" s="17">
        <f t="shared" ref="D6:D53" si="1">C6/25</f>
        <v>19</v>
      </c>
      <c r="E6" s="12"/>
      <c r="F6" s="12"/>
      <c r="G6" s="12">
        <f t="shared" ref="G6:G53" si="2">C6-F6</f>
        <v>475</v>
      </c>
      <c r="I6">
        <v>4</v>
      </c>
      <c r="J6" s="3">
        <f t="shared" si="0"/>
        <v>475</v>
      </c>
    </row>
    <row r="7" spans="1:10" x14ac:dyDescent="0.35">
      <c r="A7" s="16" t="s">
        <v>16</v>
      </c>
      <c r="B7" s="15" t="s">
        <v>17</v>
      </c>
      <c r="C7" s="17">
        <v>4425</v>
      </c>
      <c r="D7" s="17">
        <f t="shared" si="1"/>
        <v>177</v>
      </c>
      <c r="E7" s="11"/>
      <c r="F7" s="20"/>
      <c r="G7" s="12">
        <f t="shared" si="2"/>
        <v>4425</v>
      </c>
      <c r="I7">
        <v>45</v>
      </c>
      <c r="J7" s="3">
        <f t="shared" si="0"/>
        <v>4425</v>
      </c>
    </row>
    <row r="8" spans="1:10" x14ac:dyDescent="0.35">
      <c r="A8" s="16" t="s">
        <v>18</v>
      </c>
      <c r="B8" s="15" t="s">
        <v>19</v>
      </c>
      <c r="C8" s="17">
        <v>2075</v>
      </c>
      <c r="D8" s="17">
        <f t="shared" si="1"/>
        <v>83</v>
      </c>
      <c r="E8" s="11"/>
      <c r="F8" s="20"/>
      <c r="G8" s="12">
        <f t="shared" si="2"/>
        <v>2075</v>
      </c>
      <c r="I8">
        <v>19</v>
      </c>
      <c r="J8" s="3">
        <f t="shared" si="0"/>
        <v>2075</v>
      </c>
    </row>
    <row r="9" spans="1:10" x14ac:dyDescent="0.35">
      <c r="A9" s="16" t="s">
        <v>20</v>
      </c>
      <c r="B9" s="15" t="s">
        <v>21</v>
      </c>
      <c r="C9" s="17">
        <v>4650</v>
      </c>
      <c r="D9" s="17">
        <f t="shared" si="1"/>
        <v>186</v>
      </c>
      <c r="E9" s="11"/>
      <c r="F9" s="20"/>
      <c r="G9" s="12">
        <f t="shared" si="2"/>
        <v>4650</v>
      </c>
      <c r="I9">
        <v>36</v>
      </c>
      <c r="J9" s="3">
        <f t="shared" si="0"/>
        <v>4650</v>
      </c>
    </row>
    <row r="10" spans="1:10" x14ac:dyDescent="0.35">
      <c r="A10" s="16" t="s">
        <v>22</v>
      </c>
      <c r="B10" s="15" t="s">
        <v>23</v>
      </c>
      <c r="C10" s="17">
        <v>1125</v>
      </c>
      <c r="D10" s="17">
        <f t="shared" si="1"/>
        <v>45</v>
      </c>
      <c r="E10" s="11"/>
      <c r="F10" s="20"/>
      <c r="G10" s="12">
        <f t="shared" si="2"/>
        <v>1125</v>
      </c>
      <c r="I10">
        <v>14</v>
      </c>
      <c r="J10" s="3">
        <f t="shared" si="0"/>
        <v>1125</v>
      </c>
    </row>
    <row r="11" spans="1:10" x14ac:dyDescent="0.35">
      <c r="A11" s="16" t="s">
        <v>24</v>
      </c>
      <c r="B11" s="15" t="s">
        <v>25</v>
      </c>
      <c r="C11" s="17">
        <v>2800</v>
      </c>
      <c r="D11" s="17">
        <f t="shared" si="1"/>
        <v>112</v>
      </c>
      <c r="E11" s="11"/>
      <c r="F11" s="20"/>
      <c r="G11" s="12">
        <f t="shared" si="2"/>
        <v>2800</v>
      </c>
      <c r="I11">
        <v>38</v>
      </c>
      <c r="J11" s="3">
        <f t="shared" si="0"/>
        <v>2800</v>
      </c>
    </row>
    <row r="12" spans="1:10" x14ac:dyDescent="0.35">
      <c r="A12" s="16" t="s">
        <v>26</v>
      </c>
      <c r="B12" s="15" t="s">
        <v>27</v>
      </c>
      <c r="C12" s="17">
        <v>1600</v>
      </c>
      <c r="D12" s="17">
        <f t="shared" si="1"/>
        <v>64</v>
      </c>
      <c r="E12" s="11"/>
      <c r="F12" s="20"/>
      <c r="G12" s="12">
        <f t="shared" si="2"/>
        <v>1600</v>
      </c>
      <c r="I12">
        <v>25</v>
      </c>
      <c r="J12" s="3">
        <f t="shared" si="0"/>
        <v>1600</v>
      </c>
    </row>
    <row r="13" spans="1:10" x14ac:dyDescent="0.35">
      <c r="A13" s="16" t="s">
        <v>28</v>
      </c>
      <c r="B13" s="15" t="s">
        <v>29</v>
      </c>
      <c r="C13" s="17">
        <v>1150</v>
      </c>
      <c r="D13" s="17">
        <f t="shared" si="1"/>
        <v>46</v>
      </c>
      <c r="E13" s="11"/>
      <c r="F13" s="20"/>
      <c r="G13" s="12">
        <f t="shared" si="2"/>
        <v>1150</v>
      </c>
      <c r="I13">
        <v>27</v>
      </c>
      <c r="J13" s="3">
        <f t="shared" si="0"/>
        <v>1150</v>
      </c>
    </row>
    <row r="14" spans="1:10" x14ac:dyDescent="0.35">
      <c r="A14" s="16" t="s">
        <v>30</v>
      </c>
      <c r="B14" s="15" t="s">
        <v>31</v>
      </c>
      <c r="C14" s="17">
        <v>3250</v>
      </c>
      <c r="D14" s="17">
        <f t="shared" si="1"/>
        <v>130</v>
      </c>
      <c r="E14" s="11"/>
      <c r="F14" s="20"/>
      <c r="G14" s="12">
        <f t="shared" si="2"/>
        <v>3250</v>
      </c>
      <c r="H14">
        <f>12*25</f>
        <v>300</v>
      </c>
      <c r="I14">
        <v>40</v>
      </c>
      <c r="J14" s="3">
        <f t="shared" si="0"/>
        <v>3550</v>
      </c>
    </row>
    <row r="15" spans="1:10" x14ac:dyDescent="0.35">
      <c r="A15" s="16" t="s">
        <v>32</v>
      </c>
      <c r="B15" s="15" t="s">
        <v>33</v>
      </c>
      <c r="C15" s="17">
        <v>1475</v>
      </c>
      <c r="D15" s="17">
        <f t="shared" si="1"/>
        <v>59</v>
      </c>
      <c r="E15" s="11"/>
      <c r="F15" s="20"/>
      <c r="G15" s="12">
        <f t="shared" si="2"/>
        <v>1475</v>
      </c>
      <c r="I15">
        <v>27</v>
      </c>
      <c r="J15" s="3">
        <f t="shared" si="0"/>
        <v>1475</v>
      </c>
    </row>
    <row r="16" spans="1:10" x14ac:dyDescent="0.35">
      <c r="A16" s="16" t="s">
        <v>34</v>
      </c>
      <c r="B16" s="15" t="s">
        <v>35</v>
      </c>
      <c r="C16" s="17">
        <v>8850</v>
      </c>
      <c r="D16" s="17">
        <f t="shared" si="1"/>
        <v>354</v>
      </c>
      <c r="E16" s="13">
        <v>239</v>
      </c>
      <c r="F16" s="17">
        <f>E16*25</f>
        <v>5975</v>
      </c>
      <c r="G16" s="12">
        <f t="shared" si="2"/>
        <v>2875</v>
      </c>
      <c r="I16">
        <v>43</v>
      </c>
      <c r="J16" s="3">
        <f t="shared" si="0"/>
        <v>2875</v>
      </c>
    </row>
    <row r="17" spans="1:10" x14ac:dyDescent="0.35">
      <c r="A17" s="16" t="s">
        <v>36</v>
      </c>
      <c r="B17" s="15" t="s">
        <v>37</v>
      </c>
      <c r="C17" s="17">
        <v>13050</v>
      </c>
      <c r="D17" s="17">
        <f t="shared" si="1"/>
        <v>522</v>
      </c>
      <c r="E17" s="11">
        <v>256</v>
      </c>
      <c r="F17" s="17">
        <f t="shared" ref="F17:F51" si="3">E17*25</f>
        <v>6400</v>
      </c>
      <c r="G17" s="12">
        <f t="shared" si="2"/>
        <v>6650</v>
      </c>
      <c r="H17">
        <f>18*25</f>
        <v>450</v>
      </c>
      <c r="I17">
        <v>132</v>
      </c>
      <c r="J17" s="3">
        <f t="shared" si="0"/>
        <v>7100</v>
      </c>
    </row>
    <row r="18" spans="1:10" x14ac:dyDescent="0.35">
      <c r="A18" s="16" t="s">
        <v>38</v>
      </c>
      <c r="B18" s="15" t="s">
        <v>39</v>
      </c>
      <c r="C18" s="17">
        <v>8200</v>
      </c>
      <c r="D18" s="17">
        <f t="shared" si="1"/>
        <v>328</v>
      </c>
      <c r="E18" s="11"/>
      <c r="F18" s="17"/>
      <c r="G18" s="12">
        <f t="shared" si="2"/>
        <v>8200</v>
      </c>
      <c r="I18">
        <v>76</v>
      </c>
      <c r="J18" s="3">
        <f t="shared" si="0"/>
        <v>8200</v>
      </c>
    </row>
    <row r="19" spans="1:10" x14ac:dyDescent="0.35">
      <c r="A19" s="16" t="s">
        <v>40</v>
      </c>
      <c r="B19" s="15" t="s">
        <v>41</v>
      </c>
      <c r="C19" s="17">
        <v>2825</v>
      </c>
      <c r="D19" s="17">
        <f t="shared" si="1"/>
        <v>113</v>
      </c>
      <c r="E19" s="11"/>
      <c r="F19" s="17"/>
      <c r="G19" s="12">
        <f t="shared" si="2"/>
        <v>2825</v>
      </c>
      <c r="H19">
        <f>(5*25)+(20*25)</f>
        <v>625</v>
      </c>
      <c r="I19">
        <v>29</v>
      </c>
      <c r="J19" s="3">
        <f t="shared" si="0"/>
        <v>3450</v>
      </c>
    </row>
    <row r="20" spans="1:10" x14ac:dyDescent="0.35">
      <c r="A20" s="16" t="s">
        <v>42</v>
      </c>
      <c r="B20" s="15" t="s">
        <v>43</v>
      </c>
      <c r="C20" s="17">
        <v>3025</v>
      </c>
      <c r="D20" s="17">
        <f t="shared" si="1"/>
        <v>121</v>
      </c>
      <c r="E20" s="11"/>
      <c r="F20" s="17"/>
      <c r="G20" s="12">
        <f t="shared" si="2"/>
        <v>3025</v>
      </c>
      <c r="H20">
        <f>7*25</f>
        <v>175</v>
      </c>
      <c r="I20">
        <v>26</v>
      </c>
      <c r="J20" s="3">
        <f t="shared" si="0"/>
        <v>3200</v>
      </c>
    </row>
    <row r="21" spans="1:10" x14ac:dyDescent="0.35">
      <c r="A21" s="16" t="s">
        <v>44</v>
      </c>
      <c r="B21" s="15" t="s">
        <v>45</v>
      </c>
      <c r="C21" s="17">
        <v>1050</v>
      </c>
      <c r="D21" s="17">
        <f t="shared" si="1"/>
        <v>42</v>
      </c>
      <c r="E21" s="11"/>
      <c r="F21" s="17"/>
      <c r="G21" s="12">
        <f t="shared" si="2"/>
        <v>1050</v>
      </c>
      <c r="I21">
        <v>16</v>
      </c>
      <c r="J21" s="3">
        <f t="shared" si="0"/>
        <v>1050</v>
      </c>
    </row>
    <row r="22" spans="1:10" x14ac:dyDescent="0.35">
      <c r="A22" s="16" t="s">
        <v>46</v>
      </c>
      <c r="B22" s="15" t="s">
        <v>47</v>
      </c>
      <c r="C22" s="17">
        <v>425</v>
      </c>
      <c r="D22" s="17">
        <f t="shared" si="1"/>
        <v>17</v>
      </c>
      <c r="E22" s="11"/>
      <c r="F22" s="17"/>
      <c r="G22" s="12">
        <f t="shared" si="2"/>
        <v>425</v>
      </c>
      <c r="H22">
        <f>15*25</f>
        <v>375</v>
      </c>
      <c r="I22">
        <v>4</v>
      </c>
      <c r="J22" s="3">
        <f t="shared" si="0"/>
        <v>800</v>
      </c>
    </row>
    <row r="23" spans="1:10" x14ac:dyDescent="0.35">
      <c r="A23" s="16" t="s">
        <v>48</v>
      </c>
      <c r="B23" s="15" t="s">
        <v>49</v>
      </c>
      <c r="C23" s="17">
        <v>1550</v>
      </c>
      <c r="D23" s="17">
        <f t="shared" si="1"/>
        <v>62</v>
      </c>
      <c r="E23" s="11"/>
      <c r="F23" s="17"/>
      <c r="G23" s="12">
        <f t="shared" si="2"/>
        <v>1550</v>
      </c>
      <c r="I23">
        <v>35</v>
      </c>
      <c r="J23" s="3">
        <f t="shared" si="0"/>
        <v>1550</v>
      </c>
    </row>
    <row r="24" spans="1:10" x14ac:dyDescent="0.35">
      <c r="A24" s="16" t="s">
        <v>50</v>
      </c>
      <c r="B24" s="15" t="s">
        <v>51</v>
      </c>
      <c r="C24" s="17">
        <v>825</v>
      </c>
      <c r="D24" s="17">
        <f t="shared" si="1"/>
        <v>33</v>
      </c>
      <c r="E24" s="11"/>
      <c r="F24" s="17"/>
      <c r="G24" s="12">
        <f t="shared" si="2"/>
        <v>825</v>
      </c>
      <c r="I24">
        <v>19</v>
      </c>
      <c r="J24" s="3">
        <f t="shared" si="0"/>
        <v>825</v>
      </c>
    </row>
    <row r="25" spans="1:10" x14ac:dyDescent="0.35">
      <c r="A25" s="16" t="s">
        <v>52</v>
      </c>
      <c r="B25" s="15" t="s">
        <v>53</v>
      </c>
      <c r="C25" s="17">
        <v>3025</v>
      </c>
      <c r="D25" s="17">
        <f t="shared" si="1"/>
        <v>121</v>
      </c>
      <c r="E25" s="11"/>
      <c r="F25" s="17"/>
      <c r="G25" s="12">
        <f t="shared" si="2"/>
        <v>3025</v>
      </c>
      <c r="I25">
        <v>50</v>
      </c>
      <c r="J25" s="3">
        <f t="shared" si="0"/>
        <v>3025</v>
      </c>
    </row>
    <row r="26" spans="1:10" x14ac:dyDescent="0.35">
      <c r="A26" s="16" t="s">
        <v>54</v>
      </c>
      <c r="B26" s="15" t="s">
        <v>55</v>
      </c>
      <c r="C26" s="17">
        <v>3825</v>
      </c>
      <c r="D26" s="17">
        <f t="shared" si="1"/>
        <v>153</v>
      </c>
      <c r="E26" s="11"/>
      <c r="F26" s="17"/>
      <c r="G26" s="12">
        <f t="shared" si="2"/>
        <v>3825</v>
      </c>
      <c r="I26">
        <v>40</v>
      </c>
      <c r="J26" s="3">
        <f t="shared" si="0"/>
        <v>3825</v>
      </c>
    </row>
    <row r="27" spans="1:10" x14ac:dyDescent="0.35">
      <c r="A27" s="16" t="s">
        <v>56</v>
      </c>
      <c r="B27" s="15" t="s">
        <v>57</v>
      </c>
      <c r="C27" s="17">
        <v>6975</v>
      </c>
      <c r="D27" s="17">
        <f t="shared" si="1"/>
        <v>279</v>
      </c>
      <c r="E27" s="11">
        <v>151</v>
      </c>
      <c r="F27" s="17">
        <f t="shared" si="3"/>
        <v>3775</v>
      </c>
      <c r="G27" s="12">
        <f t="shared" si="2"/>
        <v>3200</v>
      </c>
      <c r="I27">
        <v>61</v>
      </c>
      <c r="J27" s="3">
        <f t="shared" si="0"/>
        <v>3200</v>
      </c>
    </row>
    <row r="28" spans="1:10" x14ac:dyDescent="0.35">
      <c r="A28" s="16" t="s">
        <v>58</v>
      </c>
      <c r="B28" s="15" t="s">
        <v>59</v>
      </c>
      <c r="C28" s="17">
        <v>5850</v>
      </c>
      <c r="D28" s="17">
        <f t="shared" si="1"/>
        <v>234</v>
      </c>
      <c r="E28" s="11"/>
      <c r="F28" s="17"/>
      <c r="G28" s="12">
        <f t="shared" si="2"/>
        <v>5850</v>
      </c>
      <c r="I28">
        <v>53</v>
      </c>
      <c r="J28" s="3">
        <f t="shared" si="0"/>
        <v>5850</v>
      </c>
    </row>
    <row r="29" spans="1:10" x14ac:dyDescent="0.35">
      <c r="A29" s="16" t="s">
        <v>60</v>
      </c>
      <c r="B29" s="15" t="s">
        <v>61</v>
      </c>
      <c r="C29" s="17">
        <v>4075</v>
      </c>
      <c r="D29" s="17">
        <f t="shared" si="1"/>
        <v>163</v>
      </c>
      <c r="E29" s="11"/>
      <c r="F29" s="17"/>
      <c r="G29" s="12">
        <f t="shared" si="2"/>
        <v>4075</v>
      </c>
      <c r="H29">
        <f>20*25</f>
        <v>500</v>
      </c>
      <c r="I29">
        <v>55</v>
      </c>
      <c r="J29" s="3">
        <f t="shared" si="0"/>
        <v>4575</v>
      </c>
    </row>
    <row r="30" spans="1:10" x14ac:dyDescent="0.35">
      <c r="A30" s="16" t="s">
        <v>62</v>
      </c>
      <c r="B30" s="15" t="s">
        <v>63</v>
      </c>
      <c r="C30" s="17">
        <v>6050</v>
      </c>
      <c r="D30" s="17">
        <f t="shared" si="1"/>
        <v>242</v>
      </c>
      <c r="E30" s="11"/>
      <c r="F30" s="17"/>
      <c r="G30" s="12">
        <f t="shared" si="2"/>
        <v>6050</v>
      </c>
      <c r="I30">
        <v>61</v>
      </c>
      <c r="J30" s="3">
        <f t="shared" si="0"/>
        <v>6050</v>
      </c>
    </row>
    <row r="31" spans="1:10" x14ac:dyDescent="0.35">
      <c r="A31" s="16" t="s">
        <v>64</v>
      </c>
      <c r="B31" s="15" t="s">
        <v>65</v>
      </c>
      <c r="C31" s="17">
        <v>3800</v>
      </c>
      <c r="D31" s="17">
        <f t="shared" si="1"/>
        <v>152</v>
      </c>
      <c r="E31" s="11"/>
      <c r="F31" s="17"/>
      <c r="G31" s="12">
        <f t="shared" si="2"/>
        <v>3800</v>
      </c>
      <c r="I31">
        <v>44</v>
      </c>
      <c r="J31" s="3">
        <f t="shared" si="0"/>
        <v>3800</v>
      </c>
    </row>
    <row r="32" spans="1:10" x14ac:dyDescent="0.35">
      <c r="A32" s="16" t="s">
        <v>66</v>
      </c>
      <c r="B32" s="15" t="s">
        <v>67</v>
      </c>
      <c r="C32" s="17">
        <v>1250</v>
      </c>
      <c r="D32" s="17">
        <f t="shared" si="1"/>
        <v>50</v>
      </c>
      <c r="E32" s="11"/>
      <c r="F32" s="17"/>
      <c r="G32" s="12">
        <f t="shared" si="2"/>
        <v>1250</v>
      </c>
      <c r="I32">
        <v>18</v>
      </c>
      <c r="J32" s="3">
        <f t="shared" si="0"/>
        <v>1250</v>
      </c>
    </row>
    <row r="33" spans="1:10" x14ac:dyDescent="0.35">
      <c r="A33" s="16" t="s">
        <v>68</v>
      </c>
      <c r="B33" s="15" t="s">
        <v>69</v>
      </c>
      <c r="C33" s="17">
        <v>525</v>
      </c>
      <c r="D33" s="17">
        <f t="shared" si="1"/>
        <v>21</v>
      </c>
      <c r="E33" s="11"/>
      <c r="F33" s="17"/>
      <c r="G33" s="12">
        <f t="shared" si="2"/>
        <v>525</v>
      </c>
      <c r="I33">
        <v>9</v>
      </c>
      <c r="J33" s="3">
        <f t="shared" si="0"/>
        <v>525</v>
      </c>
    </row>
    <row r="34" spans="1:10" x14ac:dyDescent="0.35">
      <c r="A34" s="16" t="s">
        <v>70</v>
      </c>
      <c r="B34" s="15" t="s">
        <v>71</v>
      </c>
      <c r="C34" s="17">
        <v>850</v>
      </c>
      <c r="D34" s="17">
        <f t="shared" si="1"/>
        <v>34</v>
      </c>
      <c r="E34" s="13"/>
      <c r="F34" s="17"/>
      <c r="G34" s="12">
        <f t="shared" si="2"/>
        <v>850</v>
      </c>
      <c r="I34">
        <v>15</v>
      </c>
      <c r="J34" s="3">
        <f t="shared" si="0"/>
        <v>850</v>
      </c>
    </row>
    <row r="35" spans="1:10" x14ac:dyDescent="0.35">
      <c r="A35" s="16" t="s">
        <v>72</v>
      </c>
      <c r="B35" s="15" t="s">
        <v>73</v>
      </c>
      <c r="C35" s="17">
        <v>2125</v>
      </c>
      <c r="D35" s="17">
        <f t="shared" si="1"/>
        <v>85</v>
      </c>
      <c r="E35" s="11"/>
      <c r="F35" s="17"/>
      <c r="G35" s="12">
        <f t="shared" si="2"/>
        <v>2125</v>
      </c>
      <c r="I35">
        <v>31</v>
      </c>
      <c r="J35" s="3">
        <f t="shared" si="0"/>
        <v>2125</v>
      </c>
    </row>
    <row r="36" spans="1:10" x14ac:dyDescent="0.35">
      <c r="A36" s="16" t="s">
        <v>74</v>
      </c>
      <c r="B36" s="15" t="s">
        <v>75</v>
      </c>
      <c r="C36" s="17">
        <v>3250</v>
      </c>
      <c r="D36" s="17">
        <f t="shared" si="1"/>
        <v>130</v>
      </c>
      <c r="E36" s="11"/>
      <c r="F36" s="17"/>
      <c r="G36" s="12">
        <f t="shared" si="2"/>
        <v>3250</v>
      </c>
      <c r="I36">
        <v>36</v>
      </c>
      <c r="J36" s="3">
        <f t="shared" si="0"/>
        <v>3250</v>
      </c>
    </row>
    <row r="37" spans="1:10" x14ac:dyDescent="0.35">
      <c r="A37" s="16" t="s">
        <v>76</v>
      </c>
      <c r="B37" s="15" t="s">
        <v>77</v>
      </c>
      <c r="C37" s="17">
        <v>6250</v>
      </c>
      <c r="D37" s="17">
        <f t="shared" si="1"/>
        <v>250</v>
      </c>
      <c r="E37" s="11"/>
      <c r="F37" s="17"/>
      <c r="G37" s="12">
        <f t="shared" si="2"/>
        <v>6250</v>
      </c>
      <c r="I37">
        <v>57</v>
      </c>
      <c r="J37" s="3">
        <f t="shared" si="0"/>
        <v>6250</v>
      </c>
    </row>
    <row r="38" spans="1:10" x14ac:dyDescent="0.35">
      <c r="A38" s="16" t="s">
        <v>78</v>
      </c>
      <c r="B38" s="15" t="s">
        <v>79</v>
      </c>
      <c r="C38" s="17">
        <v>5500</v>
      </c>
      <c r="D38" s="17">
        <f t="shared" si="1"/>
        <v>220</v>
      </c>
      <c r="E38" s="11"/>
      <c r="F38" s="17"/>
      <c r="G38" s="12">
        <f t="shared" si="2"/>
        <v>5500</v>
      </c>
      <c r="I38">
        <v>57</v>
      </c>
      <c r="J38" s="3">
        <f t="shared" si="0"/>
        <v>5500</v>
      </c>
    </row>
    <row r="39" spans="1:10" x14ac:dyDescent="0.35">
      <c r="A39" s="16" t="s">
        <v>80</v>
      </c>
      <c r="B39" s="15" t="s">
        <v>81</v>
      </c>
      <c r="C39" s="17">
        <v>2850</v>
      </c>
      <c r="D39" s="17">
        <f t="shared" si="1"/>
        <v>114</v>
      </c>
      <c r="E39" s="11"/>
      <c r="F39" s="17"/>
      <c r="G39" s="12">
        <f t="shared" si="2"/>
        <v>2850</v>
      </c>
      <c r="H39">
        <f>4*25</f>
        <v>100</v>
      </c>
      <c r="I39">
        <v>33</v>
      </c>
      <c r="J39" s="3">
        <f t="shared" si="0"/>
        <v>2950</v>
      </c>
    </row>
    <row r="40" spans="1:10" x14ac:dyDescent="0.35">
      <c r="A40" s="16" t="s">
        <v>82</v>
      </c>
      <c r="B40" s="15" t="s">
        <v>83</v>
      </c>
      <c r="C40" s="17">
        <v>4175</v>
      </c>
      <c r="D40" s="17">
        <f t="shared" si="1"/>
        <v>167</v>
      </c>
      <c r="E40" s="11"/>
      <c r="F40" s="17"/>
      <c r="G40" s="12">
        <f t="shared" si="2"/>
        <v>4175</v>
      </c>
      <c r="I40">
        <v>39</v>
      </c>
      <c r="J40" s="3">
        <f t="shared" si="0"/>
        <v>4175</v>
      </c>
    </row>
    <row r="41" spans="1:10" x14ac:dyDescent="0.35">
      <c r="A41" s="16" t="s">
        <v>84</v>
      </c>
      <c r="B41" s="15" t="s">
        <v>85</v>
      </c>
      <c r="C41" s="17">
        <v>1375</v>
      </c>
      <c r="D41" s="17">
        <f t="shared" si="1"/>
        <v>55</v>
      </c>
      <c r="E41" s="11"/>
      <c r="F41" s="17"/>
      <c r="G41" s="12">
        <f t="shared" si="2"/>
        <v>1375</v>
      </c>
      <c r="I41">
        <v>28</v>
      </c>
      <c r="J41" s="3">
        <f t="shared" si="0"/>
        <v>1375</v>
      </c>
    </row>
    <row r="42" spans="1:10" x14ac:dyDescent="0.35">
      <c r="A42" s="16" t="s">
        <v>86</v>
      </c>
      <c r="B42" s="15" t="s">
        <v>87</v>
      </c>
      <c r="C42" s="17">
        <v>2575</v>
      </c>
      <c r="D42" s="17">
        <f t="shared" si="1"/>
        <v>103</v>
      </c>
      <c r="E42" s="11"/>
      <c r="F42" s="17"/>
      <c r="G42" s="12">
        <f t="shared" si="2"/>
        <v>2575</v>
      </c>
      <c r="I42">
        <v>26</v>
      </c>
      <c r="J42" s="3">
        <f t="shared" si="0"/>
        <v>2575</v>
      </c>
    </row>
    <row r="43" spans="1:10" x14ac:dyDescent="0.35">
      <c r="A43" s="16" t="s">
        <v>88</v>
      </c>
      <c r="B43" s="15" t="s">
        <v>89</v>
      </c>
      <c r="C43" s="17">
        <v>900</v>
      </c>
      <c r="D43" s="17">
        <f t="shared" si="1"/>
        <v>36</v>
      </c>
      <c r="E43" s="11"/>
      <c r="F43" s="17"/>
      <c r="G43" s="12">
        <f t="shared" si="2"/>
        <v>900</v>
      </c>
      <c r="I43">
        <v>18</v>
      </c>
      <c r="J43" s="3">
        <f t="shared" si="0"/>
        <v>900</v>
      </c>
    </row>
    <row r="44" spans="1:10" x14ac:dyDescent="0.35">
      <c r="A44" s="16" t="s">
        <v>90</v>
      </c>
      <c r="B44" s="15" t="s">
        <v>91</v>
      </c>
      <c r="C44" s="17">
        <v>2000</v>
      </c>
      <c r="D44" s="17">
        <f t="shared" si="1"/>
        <v>80</v>
      </c>
      <c r="E44" s="11"/>
      <c r="F44" s="17"/>
      <c r="G44" s="12">
        <f t="shared" si="2"/>
        <v>2000</v>
      </c>
      <c r="I44">
        <v>33</v>
      </c>
      <c r="J44" s="3">
        <f t="shared" si="0"/>
        <v>2000</v>
      </c>
    </row>
    <row r="45" spans="1:10" x14ac:dyDescent="0.35">
      <c r="A45" s="16" t="s">
        <v>92</v>
      </c>
      <c r="B45" s="15" t="s">
        <v>93</v>
      </c>
      <c r="C45" s="17">
        <v>1950</v>
      </c>
      <c r="D45" s="17">
        <f t="shared" si="1"/>
        <v>78</v>
      </c>
      <c r="E45" s="11"/>
      <c r="F45" s="17"/>
      <c r="G45" s="12">
        <f t="shared" si="2"/>
        <v>1950</v>
      </c>
      <c r="I45">
        <v>30</v>
      </c>
      <c r="J45" s="3">
        <f t="shared" si="0"/>
        <v>1950</v>
      </c>
    </row>
    <row r="46" spans="1:10" x14ac:dyDescent="0.35">
      <c r="A46" s="16" t="s">
        <v>94</v>
      </c>
      <c r="B46" s="15" t="s">
        <v>95</v>
      </c>
      <c r="C46" s="17">
        <v>675</v>
      </c>
      <c r="D46" s="17">
        <f t="shared" si="1"/>
        <v>27</v>
      </c>
      <c r="E46" s="11"/>
      <c r="F46" s="17"/>
      <c r="G46" s="12">
        <f t="shared" si="2"/>
        <v>675</v>
      </c>
      <c r="I46">
        <v>11</v>
      </c>
      <c r="J46" s="3">
        <f t="shared" si="0"/>
        <v>675</v>
      </c>
    </row>
    <row r="47" spans="1:10" x14ac:dyDescent="0.35">
      <c r="A47" s="16" t="s">
        <v>96</v>
      </c>
      <c r="B47" s="15" t="s">
        <v>97</v>
      </c>
      <c r="C47" s="17">
        <v>1025</v>
      </c>
      <c r="D47" s="17">
        <f t="shared" si="1"/>
        <v>41</v>
      </c>
      <c r="E47" s="11"/>
      <c r="F47" s="17"/>
      <c r="G47" s="12">
        <f t="shared" si="2"/>
        <v>1025</v>
      </c>
      <c r="I47">
        <v>20</v>
      </c>
      <c r="J47" s="3">
        <f t="shared" si="0"/>
        <v>1025</v>
      </c>
    </row>
    <row r="48" spans="1:10" x14ac:dyDescent="0.35">
      <c r="A48" s="16" t="s">
        <v>98</v>
      </c>
      <c r="B48" s="15" t="s">
        <v>99</v>
      </c>
      <c r="C48" s="17">
        <v>1425</v>
      </c>
      <c r="D48" s="17">
        <f t="shared" si="1"/>
        <v>57</v>
      </c>
      <c r="E48" s="11"/>
      <c r="F48" s="17"/>
      <c r="G48" s="12">
        <f t="shared" si="2"/>
        <v>1425</v>
      </c>
      <c r="I48">
        <v>19</v>
      </c>
      <c r="J48" s="3">
        <f t="shared" si="0"/>
        <v>1425</v>
      </c>
    </row>
    <row r="49" spans="1:10" x14ac:dyDescent="0.35">
      <c r="A49" s="16" t="s">
        <v>100</v>
      </c>
      <c r="B49" s="15" t="s">
        <v>101</v>
      </c>
      <c r="C49" s="17">
        <v>1950</v>
      </c>
      <c r="D49" s="17">
        <f t="shared" si="1"/>
        <v>78</v>
      </c>
      <c r="E49" s="11">
        <v>47</v>
      </c>
      <c r="F49" s="17">
        <f t="shared" si="3"/>
        <v>1175</v>
      </c>
      <c r="G49" s="12">
        <f t="shared" si="2"/>
        <v>775</v>
      </c>
      <c r="H49">
        <v>75</v>
      </c>
      <c r="I49">
        <v>26</v>
      </c>
      <c r="J49" s="3">
        <f t="shared" si="0"/>
        <v>850</v>
      </c>
    </row>
    <row r="50" spans="1:10" x14ac:dyDescent="0.35">
      <c r="A50" s="16" t="s">
        <v>102</v>
      </c>
      <c r="B50" s="15" t="s">
        <v>103</v>
      </c>
      <c r="C50" s="17">
        <v>1050</v>
      </c>
      <c r="D50" s="17">
        <f t="shared" si="1"/>
        <v>42</v>
      </c>
      <c r="E50" s="11"/>
      <c r="F50" s="17"/>
      <c r="G50" s="12">
        <f t="shared" si="2"/>
        <v>1050</v>
      </c>
      <c r="I50">
        <v>16</v>
      </c>
      <c r="J50" s="3">
        <f t="shared" si="0"/>
        <v>1050</v>
      </c>
    </row>
    <row r="51" spans="1:10" x14ac:dyDescent="0.35">
      <c r="A51" s="16" t="s">
        <v>104</v>
      </c>
      <c r="B51" s="15" t="s">
        <v>105</v>
      </c>
      <c r="C51" s="17">
        <v>2800</v>
      </c>
      <c r="D51" s="17">
        <f t="shared" si="1"/>
        <v>112</v>
      </c>
      <c r="E51" s="11">
        <v>16</v>
      </c>
      <c r="F51" s="17">
        <f t="shared" si="3"/>
        <v>400</v>
      </c>
      <c r="G51" s="12">
        <f t="shared" si="2"/>
        <v>2400</v>
      </c>
      <c r="I51">
        <v>36</v>
      </c>
      <c r="J51" s="3">
        <f t="shared" si="0"/>
        <v>2400</v>
      </c>
    </row>
    <row r="52" spans="1:10" x14ac:dyDescent="0.35">
      <c r="A52" s="16" t="s">
        <v>106</v>
      </c>
      <c r="B52" s="15" t="s">
        <v>107</v>
      </c>
      <c r="C52" s="17">
        <v>2825</v>
      </c>
      <c r="D52" s="17">
        <f t="shared" si="1"/>
        <v>113</v>
      </c>
      <c r="E52" s="11"/>
      <c r="F52" s="17"/>
      <c r="G52" s="12">
        <f t="shared" si="2"/>
        <v>2825</v>
      </c>
      <c r="I52">
        <v>39</v>
      </c>
      <c r="J52" s="3">
        <f t="shared" si="0"/>
        <v>2825</v>
      </c>
    </row>
    <row r="53" spans="1:10" ht="15" thickBot="1" x14ac:dyDescent="0.4">
      <c r="A53" s="16" t="s">
        <v>108</v>
      </c>
      <c r="B53" s="15" t="s">
        <v>109</v>
      </c>
      <c r="C53" s="17">
        <v>625</v>
      </c>
      <c r="D53" s="17">
        <f t="shared" si="1"/>
        <v>25</v>
      </c>
      <c r="E53" s="11"/>
      <c r="F53" s="13"/>
      <c r="G53" s="12">
        <f t="shared" si="2"/>
        <v>625</v>
      </c>
      <c r="H53" s="18"/>
      <c r="I53">
        <v>10</v>
      </c>
      <c r="J53" s="3">
        <f t="shared" si="0"/>
        <v>625</v>
      </c>
    </row>
    <row r="54" spans="1:10" ht="19" thickBot="1" x14ac:dyDescent="0.5">
      <c r="A54" s="4" t="s">
        <v>110</v>
      </c>
      <c r="B54" s="5"/>
      <c r="C54" s="6">
        <f>SUM(C4:C53)</f>
        <v>155800</v>
      </c>
      <c r="D54" s="6">
        <f>SUM(D4:D53)</f>
        <v>6232</v>
      </c>
      <c r="E54" s="6">
        <f>SUM(E4:E53)</f>
        <v>737</v>
      </c>
      <c r="F54" s="6">
        <f>SUM(F4:F53)</f>
        <v>18425</v>
      </c>
      <c r="G54" s="6">
        <f>SUM(G4:G53)</f>
        <v>137375</v>
      </c>
      <c r="H54" s="6">
        <f t="shared" ref="H54:J54" si="4">SUM(H4:H53)</f>
        <v>2650</v>
      </c>
      <c r="I54" s="6">
        <f t="shared" si="4"/>
        <v>1815</v>
      </c>
      <c r="J54" s="6">
        <f t="shared" si="4"/>
        <v>140025</v>
      </c>
    </row>
    <row r="55" spans="1:10" x14ac:dyDescent="0.35">
      <c r="H55" s="18"/>
    </row>
    <row r="56" spans="1:10" x14ac:dyDescent="0.35">
      <c r="E56" s="3"/>
      <c r="F56" s="3"/>
    </row>
  </sheetData>
  <autoFilter ref="A2:I54" xr:uid="{21E08BB9-3086-492A-9474-B191366F9506}"/>
  <pageMargins left="0.70866141732283472" right="0.70866141732283472" top="0.74803149606299213" bottom="0.74803149606299213" header="0.31496062992125984" footer="0.31496062992125984"/>
  <pageSetup paperSize="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74A5A-88D2-48E5-92F9-D12E0F6866AB}">
  <dimension ref="A2:F149"/>
  <sheetViews>
    <sheetView workbookViewId="0">
      <selection activeCell="E11" sqref="E11"/>
    </sheetView>
  </sheetViews>
  <sheetFormatPr baseColWidth="10" defaultColWidth="11.453125" defaultRowHeight="14.5" x14ac:dyDescent="0.35"/>
  <cols>
    <col min="1" max="1" width="46.54296875" customWidth="1"/>
    <col min="2" max="2" width="21.81640625" customWidth="1"/>
    <col min="5" max="5" width="15.54296875" customWidth="1"/>
  </cols>
  <sheetData>
    <row r="2" spans="1:6" ht="72.5" x14ac:dyDescent="0.35">
      <c r="A2" s="21" t="s">
        <v>2</v>
      </c>
      <c r="B2" s="2" t="s">
        <v>3</v>
      </c>
      <c r="C2" s="2" t="s">
        <v>6</v>
      </c>
      <c r="D2" s="2" t="s">
        <v>7</v>
      </c>
      <c r="E2" s="2" t="s">
        <v>8</v>
      </c>
      <c r="F2" s="2" t="s">
        <v>10</v>
      </c>
    </row>
    <row r="3" spans="1:6" x14ac:dyDescent="0.35">
      <c r="A3" t="s">
        <v>111</v>
      </c>
      <c r="B3" s="22">
        <v>50</v>
      </c>
      <c r="D3">
        <f>B3-C3</f>
        <v>50</v>
      </c>
      <c r="F3">
        <f>D3+E3</f>
        <v>50</v>
      </c>
    </row>
    <row r="4" spans="1:6" x14ac:dyDescent="0.35">
      <c r="A4" t="s">
        <v>112</v>
      </c>
      <c r="B4" s="22">
        <v>25</v>
      </c>
      <c r="D4">
        <f t="shared" ref="D4:D68" si="0">B4-C4</f>
        <v>25</v>
      </c>
      <c r="F4">
        <f t="shared" ref="F4:F67" si="1">D4+E4</f>
        <v>25</v>
      </c>
    </row>
    <row r="5" spans="1:6" x14ac:dyDescent="0.35">
      <c r="A5" t="s">
        <v>113</v>
      </c>
      <c r="B5" s="22">
        <v>125</v>
      </c>
      <c r="D5">
        <f t="shared" si="0"/>
        <v>125</v>
      </c>
      <c r="F5">
        <f t="shared" si="1"/>
        <v>125</v>
      </c>
    </row>
    <row r="6" spans="1:6" x14ac:dyDescent="0.35">
      <c r="A6" t="s">
        <v>114</v>
      </c>
      <c r="B6" s="22">
        <v>75</v>
      </c>
      <c r="D6">
        <f t="shared" si="0"/>
        <v>75</v>
      </c>
      <c r="F6">
        <f t="shared" si="1"/>
        <v>75</v>
      </c>
    </row>
    <row r="7" spans="1:6" x14ac:dyDescent="0.35">
      <c r="A7" t="s">
        <v>115</v>
      </c>
      <c r="B7" s="22">
        <v>25</v>
      </c>
      <c r="D7">
        <f t="shared" si="0"/>
        <v>25</v>
      </c>
      <c r="F7">
        <f t="shared" si="1"/>
        <v>25</v>
      </c>
    </row>
    <row r="8" spans="1:6" x14ac:dyDescent="0.35">
      <c r="A8" t="s">
        <v>116</v>
      </c>
      <c r="B8" s="22">
        <v>75</v>
      </c>
      <c r="D8">
        <f t="shared" si="0"/>
        <v>75</v>
      </c>
      <c r="F8">
        <f t="shared" si="1"/>
        <v>75</v>
      </c>
    </row>
    <row r="9" spans="1:6" x14ac:dyDescent="0.35">
      <c r="A9" t="s">
        <v>117</v>
      </c>
      <c r="B9" s="22">
        <v>225</v>
      </c>
      <c r="D9">
        <f t="shared" si="0"/>
        <v>225</v>
      </c>
      <c r="F9">
        <f t="shared" si="1"/>
        <v>225</v>
      </c>
    </row>
    <row r="10" spans="1:6" x14ac:dyDescent="0.35">
      <c r="A10" t="s">
        <v>118</v>
      </c>
      <c r="B10" s="22">
        <v>25</v>
      </c>
      <c r="D10">
        <f t="shared" si="0"/>
        <v>25</v>
      </c>
      <c r="E10">
        <v>50</v>
      </c>
      <c r="F10">
        <f t="shared" si="1"/>
        <v>75</v>
      </c>
    </row>
    <row r="11" spans="1:6" x14ac:dyDescent="0.35">
      <c r="A11" t="s">
        <v>119</v>
      </c>
      <c r="B11" s="22">
        <v>400</v>
      </c>
      <c r="C11">
        <v>300</v>
      </c>
      <c r="D11">
        <f t="shared" si="0"/>
        <v>100</v>
      </c>
      <c r="F11">
        <f t="shared" si="1"/>
        <v>100</v>
      </c>
    </row>
    <row r="12" spans="1:6" x14ac:dyDescent="0.35">
      <c r="A12" t="s">
        <v>120</v>
      </c>
      <c r="B12" s="22">
        <v>75</v>
      </c>
      <c r="D12">
        <f t="shared" si="0"/>
        <v>75</v>
      </c>
      <c r="F12">
        <f t="shared" si="1"/>
        <v>75</v>
      </c>
    </row>
    <row r="13" spans="1:6" x14ac:dyDescent="0.35">
      <c r="A13" t="s">
        <v>121</v>
      </c>
      <c r="B13" s="22">
        <v>125</v>
      </c>
      <c r="D13">
        <f t="shared" si="0"/>
        <v>125</v>
      </c>
      <c r="F13">
        <f t="shared" si="1"/>
        <v>125</v>
      </c>
    </row>
    <row r="14" spans="1:6" x14ac:dyDescent="0.35">
      <c r="A14" t="s">
        <v>122</v>
      </c>
      <c r="B14" s="22">
        <v>150</v>
      </c>
      <c r="D14">
        <f t="shared" si="0"/>
        <v>150</v>
      </c>
      <c r="F14">
        <f t="shared" si="1"/>
        <v>150</v>
      </c>
    </row>
    <row r="15" spans="1:6" x14ac:dyDescent="0.35">
      <c r="A15" t="s">
        <v>123</v>
      </c>
      <c r="B15" s="22">
        <v>200</v>
      </c>
      <c r="D15">
        <f t="shared" si="0"/>
        <v>200</v>
      </c>
      <c r="F15">
        <f t="shared" si="1"/>
        <v>200</v>
      </c>
    </row>
    <row r="16" spans="1:6" x14ac:dyDescent="0.35">
      <c r="A16" t="s">
        <v>124</v>
      </c>
      <c r="B16" s="22">
        <v>275</v>
      </c>
      <c r="D16">
        <f t="shared" si="0"/>
        <v>275</v>
      </c>
      <c r="F16">
        <f t="shared" si="1"/>
        <v>275</v>
      </c>
    </row>
    <row r="17" spans="1:6" x14ac:dyDescent="0.35">
      <c r="A17" t="s">
        <v>125</v>
      </c>
      <c r="B17" s="22">
        <v>125</v>
      </c>
      <c r="D17">
        <f t="shared" si="0"/>
        <v>125</v>
      </c>
      <c r="F17">
        <f t="shared" si="1"/>
        <v>125</v>
      </c>
    </row>
    <row r="18" spans="1:6" x14ac:dyDescent="0.35">
      <c r="A18" t="s">
        <v>126</v>
      </c>
      <c r="B18" s="22">
        <v>75</v>
      </c>
      <c r="D18">
        <f t="shared" si="0"/>
        <v>75</v>
      </c>
      <c r="F18">
        <f t="shared" si="1"/>
        <v>75</v>
      </c>
    </row>
    <row r="19" spans="1:6" x14ac:dyDescent="0.35">
      <c r="A19" t="s">
        <v>127</v>
      </c>
      <c r="B19" s="22">
        <v>50</v>
      </c>
      <c r="D19">
        <f t="shared" si="0"/>
        <v>50</v>
      </c>
      <c r="F19">
        <f t="shared" si="1"/>
        <v>50</v>
      </c>
    </row>
    <row r="20" spans="1:6" x14ac:dyDescent="0.35">
      <c r="A20" t="s">
        <v>128</v>
      </c>
      <c r="B20" s="22">
        <v>25</v>
      </c>
      <c r="D20">
        <f t="shared" si="0"/>
        <v>25</v>
      </c>
      <c r="F20">
        <f t="shared" si="1"/>
        <v>25</v>
      </c>
    </row>
    <row r="21" spans="1:6" x14ac:dyDescent="0.35">
      <c r="A21" t="s">
        <v>129</v>
      </c>
      <c r="B21" s="22">
        <v>50</v>
      </c>
      <c r="D21">
        <f t="shared" si="0"/>
        <v>50</v>
      </c>
      <c r="F21">
        <f t="shared" si="1"/>
        <v>50</v>
      </c>
    </row>
    <row r="22" spans="1:6" x14ac:dyDescent="0.35">
      <c r="A22" t="s">
        <v>130</v>
      </c>
      <c r="B22" s="22">
        <v>0</v>
      </c>
      <c r="D22">
        <f t="shared" si="0"/>
        <v>0</v>
      </c>
      <c r="F22">
        <f t="shared" si="1"/>
        <v>0</v>
      </c>
    </row>
    <row r="23" spans="1:6" x14ac:dyDescent="0.35">
      <c r="A23" t="s">
        <v>131</v>
      </c>
      <c r="B23" s="22">
        <v>25</v>
      </c>
      <c r="D23">
        <f t="shared" si="0"/>
        <v>25</v>
      </c>
      <c r="F23">
        <f t="shared" si="1"/>
        <v>25</v>
      </c>
    </row>
    <row r="24" spans="1:6" x14ac:dyDescent="0.35">
      <c r="A24" t="s">
        <v>132</v>
      </c>
      <c r="B24" s="22">
        <v>25</v>
      </c>
      <c r="D24">
        <f t="shared" si="0"/>
        <v>25</v>
      </c>
      <c r="F24">
        <f t="shared" si="1"/>
        <v>25</v>
      </c>
    </row>
    <row r="25" spans="1:6" x14ac:dyDescent="0.35">
      <c r="A25" t="s">
        <v>133</v>
      </c>
      <c r="B25" s="22">
        <v>50</v>
      </c>
      <c r="D25">
        <f t="shared" si="0"/>
        <v>50</v>
      </c>
      <c r="F25">
        <f t="shared" si="1"/>
        <v>50</v>
      </c>
    </row>
    <row r="26" spans="1:6" x14ac:dyDescent="0.35">
      <c r="A26" t="s">
        <v>134</v>
      </c>
      <c r="B26" s="22">
        <v>25</v>
      </c>
      <c r="D26">
        <f t="shared" si="0"/>
        <v>25</v>
      </c>
      <c r="F26">
        <f t="shared" si="1"/>
        <v>25</v>
      </c>
    </row>
    <row r="27" spans="1:6" x14ac:dyDescent="0.35">
      <c r="A27" t="s">
        <v>135</v>
      </c>
      <c r="B27" s="22">
        <v>150</v>
      </c>
      <c r="D27">
        <f t="shared" si="0"/>
        <v>150</v>
      </c>
      <c r="F27">
        <f t="shared" si="1"/>
        <v>150</v>
      </c>
    </row>
    <row r="28" spans="1:6" x14ac:dyDescent="0.35">
      <c r="A28" t="s">
        <v>136</v>
      </c>
      <c r="B28" s="22">
        <v>100</v>
      </c>
      <c r="D28">
        <f t="shared" si="0"/>
        <v>100</v>
      </c>
      <c r="F28">
        <f t="shared" si="1"/>
        <v>100</v>
      </c>
    </row>
    <row r="29" spans="1:6" x14ac:dyDescent="0.35">
      <c r="A29" t="s">
        <v>137</v>
      </c>
      <c r="B29" s="22">
        <v>200</v>
      </c>
      <c r="D29">
        <f t="shared" si="0"/>
        <v>200</v>
      </c>
      <c r="F29">
        <f t="shared" si="1"/>
        <v>200</v>
      </c>
    </row>
    <row r="30" spans="1:6" x14ac:dyDescent="0.35">
      <c r="A30" t="s">
        <v>138</v>
      </c>
      <c r="B30" s="22">
        <v>75</v>
      </c>
      <c r="D30">
        <f t="shared" si="0"/>
        <v>75</v>
      </c>
      <c r="F30">
        <f t="shared" si="1"/>
        <v>75</v>
      </c>
    </row>
    <row r="31" spans="1:6" x14ac:dyDescent="0.35">
      <c r="A31" t="s">
        <v>139</v>
      </c>
      <c r="B31" s="22">
        <v>225</v>
      </c>
      <c r="D31">
        <f t="shared" si="0"/>
        <v>225</v>
      </c>
      <c r="F31">
        <f t="shared" si="1"/>
        <v>225</v>
      </c>
    </row>
    <row r="32" spans="1:6" x14ac:dyDescent="0.35">
      <c r="A32" t="s">
        <v>140</v>
      </c>
      <c r="B32" s="22">
        <v>25</v>
      </c>
      <c r="D32">
        <f t="shared" si="0"/>
        <v>25</v>
      </c>
      <c r="F32">
        <f t="shared" si="1"/>
        <v>25</v>
      </c>
    </row>
    <row r="33" spans="1:6" x14ac:dyDescent="0.35">
      <c r="A33" t="s">
        <v>141</v>
      </c>
      <c r="B33" s="22">
        <v>50</v>
      </c>
      <c r="D33">
        <f t="shared" si="0"/>
        <v>50</v>
      </c>
      <c r="F33">
        <f t="shared" si="1"/>
        <v>50</v>
      </c>
    </row>
    <row r="34" spans="1:6" x14ac:dyDescent="0.35">
      <c r="A34" t="s">
        <v>142</v>
      </c>
      <c r="B34" s="22">
        <v>150</v>
      </c>
      <c r="D34">
        <f t="shared" si="0"/>
        <v>150</v>
      </c>
      <c r="F34">
        <f t="shared" si="1"/>
        <v>150</v>
      </c>
    </row>
    <row r="35" spans="1:6" x14ac:dyDescent="0.35">
      <c r="A35" t="s">
        <v>143</v>
      </c>
      <c r="B35" s="22">
        <v>175</v>
      </c>
      <c r="D35">
        <f t="shared" si="0"/>
        <v>175</v>
      </c>
      <c r="F35">
        <f t="shared" si="1"/>
        <v>175</v>
      </c>
    </row>
    <row r="36" spans="1:6" x14ac:dyDescent="0.35">
      <c r="A36" t="s">
        <v>144</v>
      </c>
      <c r="B36" s="22">
        <v>75</v>
      </c>
      <c r="D36">
        <f t="shared" si="0"/>
        <v>75</v>
      </c>
      <c r="F36">
        <f t="shared" si="1"/>
        <v>75</v>
      </c>
    </row>
    <row r="37" spans="1:6" x14ac:dyDescent="0.35">
      <c r="A37" t="s">
        <v>145</v>
      </c>
      <c r="B37" s="22">
        <v>25</v>
      </c>
      <c r="D37">
        <f t="shared" si="0"/>
        <v>25</v>
      </c>
      <c r="F37">
        <f t="shared" si="1"/>
        <v>25</v>
      </c>
    </row>
    <row r="38" spans="1:6" x14ac:dyDescent="0.35">
      <c r="A38" t="s">
        <v>146</v>
      </c>
      <c r="B38" s="22">
        <v>100</v>
      </c>
      <c r="D38">
        <f t="shared" si="0"/>
        <v>100</v>
      </c>
      <c r="F38">
        <f t="shared" si="1"/>
        <v>100</v>
      </c>
    </row>
    <row r="39" spans="1:6" x14ac:dyDescent="0.35">
      <c r="A39" t="s">
        <v>147</v>
      </c>
      <c r="B39" s="22">
        <v>25</v>
      </c>
      <c r="D39">
        <f t="shared" si="0"/>
        <v>25</v>
      </c>
      <c r="F39">
        <f t="shared" si="1"/>
        <v>25</v>
      </c>
    </row>
    <row r="40" spans="1:6" x14ac:dyDescent="0.35">
      <c r="A40" t="s">
        <v>148</v>
      </c>
      <c r="B40" s="22">
        <v>125</v>
      </c>
      <c r="D40">
        <f t="shared" si="0"/>
        <v>125</v>
      </c>
      <c r="F40">
        <f t="shared" si="1"/>
        <v>125</v>
      </c>
    </row>
    <row r="41" spans="1:6" x14ac:dyDescent="0.35">
      <c r="A41" t="s">
        <v>149</v>
      </c>
      <c r="B41" s="22">
        <v>325</v>
      </c>
      <c r="D41">
        <f t="shared" si="0"/>
        <v>325</v>
      </c>
      <c r="F41">
        <f t="shared" si="1"/>
        <v>325</v>
      </c>
    </row>
    <row r="42" spans="1:6" x14ac:dyDescent="0.35">
      <c r="A42" t="s">
        <v>150</v>
      </c>
      <c r="B42" s="22">
        <v>75</v>
      </c>
      <c r="D42">
        <f t="shared" si="0"/>
        <v>75</v>
      </c>
      <c r="F42">
        <f t="shared" si="1"/>
        <v>75</v>
      </c>
    </row>
    <row r="43" spans="1:6" x14ac:dyDescent="0.35">
      <c r="A43" t="s">
        <v>151</v>
      </c>
      <c r="B43" s="22">
        <v>25</v>
      </c>
      <c r="D43">
        <f t="shared" si="0"/>
        <v>25</v>
      </c>
      <c r="F43">
        <f t="shared" si="1"/>
        <v>25</v>
      </c>
    </row>
    <row r="44" spans="1:6" x14ac:dyDescent="0.35">
      <c r="A44" t="s">
        <v>152</v>
      </c>
      <c r="B44" s="22">
        <v>25</v>
      </c>
      <c r="D44">
        <f t="shared" si="0"/>
        <v>25</v>
      </c>
      <c r="F44">
        <f t="shared" si="1"/>
        <v>25</v>
      </c>
    </row>
    <row r="45" spans="1:6" x14ac:dyDescent="0.35">
      <c r="A45" t="s">
        <v>153</v>
      </c>
      <c r="B45" s="22">
        <v>75</v>
      </c>
      <c r="D45">
        <f t="shared" si="0"/>
        <v>75</v>
      </c>
      <c r="F45">
        <f t="shared" si="1"/>
        <v>75</v>
      </c>
    </row>
    <row r="46" spans="1:6" x14ac:dyDescent="0.35">
      <c r="A46" t="s">
        <v>154</v>
      </c>
      <c r="B46" s="22">
        <v>50</v>
      </c>
      <c r="D46">
        <f t="shared" si="0"/>
        <v>50</v>
      </c>
      <c r="F46">
        <f t="shared" si="1"/>
        <v>50</v>
      </c>
    </row>
    <row r="47" spans="1:6" x14ac:dyDescent="0.35">
      <c r="A47" t="s">
        <v>155</v>
      </c>
      <c r="B47" s="22">
        <v>100</v>
      </c>
      <c r="D47">
        <f t="shared" si="0"/>
        <v>100</v>
      </c>
      <c r="F47">
        <f t="shared" si="1"/>
        <v>100</v>
      </c>
    </row>
    <row r="48" spans="1:6" x14ac:dyDescent="0.35">
      <c r="A48" t="s">
        <v>156</v>
      </c>
      <c r="B48" s="22">
        <v>75</v>
      </c>
      <c r="D48">
        <f t="shared" si="0"/>
        <v>75</v>
      </c>
      <c r="F48">
        <f t="shared" si="1"/>
        <v>75</v>
      </c>
    </row>
    <row r="49" spans="1:6" x14ac:dyDescent="0.35">
      <c r="A49" t="s">
        <v>157</v>
      </c>
      <c r="B49" s="22">
        <v>50</v>
      </c>
      <c r="D49">
        <f t="shared" si="0"/>
        <v>50</v>
      </c>
      <c r="F49">
        <f t="shared" si="1"/>
        <v>50</v>
      </c>
    </row>
    <row r="50" spans="1:6" x14ac:dyDescent="0.35">
      <c r="A50" t="s">
        <v>158</v>
      </c>
      <c r="B50" s="22">
        <v>75</v>
      </c>
      <c r="D50">
        <f t="shared" si="0"/>
        <v>75</v>
      </c>
      <c r="F50">
        <f t="shared" si="1"/>
        <v>75</v>
      </c>
    </row>
    <row r="51" spans="1:6" x14ac:dyDescent="0.35">
      <c r="A51" t="s">
        <v>159</v>
      </c>
      <c r="B51" s="22">
        <v>75</v>
      </c>
      <c r="D51">
        <f t="shared" si="0"/>
        <v>75</v>
      </c>
      <c r="F51">
        <f t="shared" si="1"/>
        <v>75</v>
      </c>
    </row>
    <row r="52" spans="1:6" x14ac:dyDescent="0.35">
      <c r="A52" t="s">
        <v>160</v>
      </c>
      <c r="B52" s="22">
        <v>75</v>
      </c>
      <c r="D52">
        <f t="shared" si="0"/>
        <v>75</v>
      </c>
      <c r="F52">
        <f t="shared" si="1"/>
        <v>75</v>
      </c>
    </row>
    <row r="53" spans="1:6" x14ac:dyDescent="0.35">
      <c r="A53" t="s">
        <v>161</v>
      </c>
      <c r="B53" s="22">
        <v>25</v>
      </c>
      <c r="D53">
        <f t="shared" si="0"/>
        <v>25</v>
      </c>
      <c r="F53">
        <f t="shared" si="1"/>
        <v>25</v>
      </c>
    </row>
    <row r="54" spans="1:6" x14ac:dyDescent="0.35">
      <c r="A54" t="s">
        <v>162</v>
      </c>
      <c r="B54" s="22">
        <v>200</v>
      </c>
      <c r="D54">
        <f t="shared" si="0"/>
        <v>200</v>
      </c>
      <c r="F54">
        <f t="shared" si="1"/>
        <v>200</v>
      </c>
    </row>
    <row r="55" spans="1:6" x14ac:dyDescent="0.35">
      <c r="A55" t="s">
        <v>163</v>
      </c>
      <c r="B55" s="22">
        <v>100</v>
      </c>
      <c r="D55">
        <f t="shared" si="0"/>
        <v>100</v>
      </c>
      <c r="F55">
        <f t="shared" si="1"/>
        <v>100</v>
      </c>
    </row>
    <row r="56" spans="1:6" x14ac:dyDescent="0.35">
      <c r="A56" t="s">
        <v>164</v>
      </c>
      <c r="B56" s="22">
        <v>50</v>
      </c>
      <c r="D56">
        <f t="shared" si="0"/>
        <v>50</v>
      </c>
      <c r="F56">
        <f t="shared" si="1"/>
        <v>50</v>
      </c>
    </row>
    <row r="57" spans="1:6" x14ac:dyDescent="0.35">
      <c r="A57" t="s">
        <v>165</v>
      </c>
      <c r="B57" s="22">
        <v>25</v>
      </c>
      <c r="D57">
        <f t="shared" si="0"/>
        <v>25</v>
      </c>
      <c r="F57">
        <f t="shared" si="1"/>
        <v>25</v>
      </c>
    </row>
    <row r="58" spans="1:6" x14ac:dyDescent="0.35">
      <c r="A58" t="s">
        <v>166</v>
      </c>
      <c r="B58" s="22">
        <v>50</v>
      </c>
      <c r="D58">
        <f t="shared" si="0"/>
        <v>50</v>
      </c>
      <c r="F58">
        <f t="shared" si="1"/>
        <v>50</v>
      </c>
    </row>
    <row r="59" spans="1:6" x14ac:dyDescent="0.35">
      <c r="A59" t="s">
        <v>167</v>
      </c>
      <c r="B59" s="22">
        <v>125</v>
      </c>
      <c r="D59">
        <f t="shared" si="0"/>
        <v>125</v>
      </c>
      <c r="F59">
        <f t="shared" si="1"/>
        <v>125</v>
      </c>
    </row>
    <row r="60" spans="1:6" x14ac:dyDescent="0.35">
      <c r="A60" t="s">
        <v>168</v>
      </c>
      <c r="B60" s="22">
        <v>50</v>
      </c>
      <c r="D60">
        <f t="shared" si="0"/>
        <v>50</v>
      </c>
      <c r="F60">
        <f t="shared" si="1"/>
        <v>50</v>
      </c>
    </row>
    <row r="61" spans="1:6" x14ac:dyDescent="0.35">
      <c r="A61" t="s">
        <v>169</v>
      </c>
      <c r="B61" s="22">
        <v>50</v>
      </c>
      <c r="D61">
        <f t="shared" si="0"/>
        <v>50</v>
      </c>
      <c r="F61">
        <f t="shared" si="1"/>
        <v>50</v>
      </c>
    </row>
    <row r="62" spans="1:6" x14ac:dyDescent="0.35">
      <c r="A62" t="s">
        <v>170</v>
      </c>
      <c r="B62" s="22">
        <v>25</v>
      </c>
      <c r="D62">
        <f t="shared" si="0"/>
        <v>25</v>
      </c>
      <c r="F62">
        <f t="shared" si="1"/>
        <v>25</v>
      </c>
    </row>
    <row r="63" spans="1:6" x14ac:dyDescent="0.35">
      <c r="A63" t="s">
        <v>171</v>
      </c>
      <c r="B63" s="22">
        <v>200</v>
      </c>
      <c r="D63">
        <f t="shared" si="0"/>
        <v>200</v>
      </c>
      <c r="F63">
        <f t="shared" si="1"/>
        <v>200</v>
      </c>
    </row>
    <row r="64" spans="1:6" x14ac:dyDescent="0.35">
      <c r="A64" t="s">
        <v>172</v>
      </c>
      <c r="B64" s="22">
        <v>50</v>
      </c>
      <c r="D64">
        <f t="shared" si="0"/>
        <v>50</v>
      </c>
      <c r="F64">
        <f t="shared" si="1"/>
        <v>50</v>
      </c>
    </row>
    <row r="65" spans="1:6" x14ac:dyDescent="0.35">
      <c r="A65" t="s">
        <v>173</v>
      </c>
      <c r="B65" s="22">
        <v>25</v>
      </c>
      <c r="D65">
        <f t="shared" si="0"/>
        <v>25</v>
      </c>
      <c r="F65">
        <f t="shared" si="1"/>
        <v>25</v>
      </c>
    </row>
    <row r="66" spans="1:6" x14ac:dyDescent="0.35">
      <c r="A66" t="s">
        <v>174</v>
      </c>
      <c r="B66" s="22">
        <v>25</v>
      </c>
      <c r="D66">
        <f t="shared" si="0"/>
        <v>25</v>
      </c>
      <c r="F66">
        <f t="shared" si="1"/>
        <v>25</v>
      </c>
    </row>
    <row r="67" spans="1:6" x14ac:dyDescent="0.35">
      <c r="A67" t="s">
        <v>175</v>
      </c>
      <c r="B67" s="22">
        <v>25</v>
      </c>
      <c r="D67">
        <f t="shared" si="0"/>
        <v>25</v>
      </c>
      <c r="F67">
        <f t="shared" si="1"/>
        <v>25</v>
      </c>
    </row>
    <row r="68" spans="1:6" x14ac:dyDescent="0.35">
      <c r="A68" t="s">
        <v>176</v>
      </c>
      <c r="B68" s="22">
        <v>125</v>
      </c>
      <c r="C68">
        <v>100</v>
      </c>
      <c r="D68">
        <f t="shared" si="0"/>
        <v>25</v>
      </c>
      <c r="F68">
        <f t="shared" ref="F68:F131" si="2">D68+E68</f>
        <v>25</v>
      </c>
    </row>
    <row r="69" spans="1:6" x14ac:dyDescent="0.35">
      <c r="A69" t="s">
        <v>177</v>
      </c>
      <c r="B69" s="22">
        <v>25</v>
      </c>
      <c r="D69">
        <f t="shared" ref="D69:D131" si="3">B69-C69</f>
        <v>25</v>
      </c>
      <c r="F69">
        <f t="shared" si="2"/>
        <v>25</v>
      </c>
    </row>
    <row r="70" spans="1:6" x14ac:dyDescent="0.35">
      <c r="A70" t="s">
        <v>178</v>
      </c>
      <c r="B70" s="22">
        <v>125</v>
      </c>
      <c r="D70">
        <f t="shared" si="3"/>
        <v>125</v>
      </c>
      <c r="F70">
        <f t="shared" si="2"/>
        <v>125</v>
      </c>
    </row>
    <row r="71" spans="1:6" x14ac:dyDescent="0.35">
      <c r="A71" t="s">
        <v>179</v>
      </c>
      <c r="B71" s="22">
        <v>50</v>
      </c>
      <c r="D71">
        <f t="shared" si="3"/>
        <v>50</v>
      </c>
      <c r="F71">
        <f t="shared" si="2"/>
        <v>50</v>
      </c>
    </row>
    <row r="72" spans="1:6" x14ac:dyDescent="0.35">
      <c r="A72" t="s">
        <v>180</v>
      </c>
      <c r="B72" s="22">
        <v>75</v>
      </c>
      <c r="D72">
        <f t="shared" si="3"/>
        <v>75</v>
      </c>
      <c r="F72">
        <f t="shared" si="2"/>
        <v>75</v>
      </c>
    </row>
    <row r="73" spans="1:6" x14ac:dyDescent="0.35">
      <c r="A73" t="s">
        <v>181</v>
      </c>
      <c r="B73" s="22">
        <v>25</v>
      </c>
      <c r="D73">
        <f t="shared" si="3"/>
        <v>25</v>
      </c>
      <c r="F73">
        <f t="shared" si="2"/>
        <v>25</v>
      </c>
    </row>
    <row r="74" spans="1:6" x14ac:dyDescent="0.35">
      <c r="A74" t="s">
        <v>182</v>
      </c>
      <c r="B74" s="22">
        <v>75</v>
      </c>
      <c r="D74">
        <f t="shared" si="3"/>
        <v>75</v>
      </c>
      <c r="F74">
        <f t="shared" si="2"/>
        <v>75</v>
      </c>
    </row>
    <row r="75" spans="1:6" x14ac:dyDescent="0.35">
      <c r="A75" t="s">
        <v>183</v>
      </c>
      <c r="B75" s="22">
        <v>300</v>
      </c>
      <c r="D75">
        <f t="shared" si="3"/>
        <v>300</v>
      </c>
      <c r="F75">
        <f t="shared" si="2"/>
        <v>300</v>
      </c>
    </row>
    <row r="76" spans="1:6" x14ac:dyDescent="0.35">
      <c r="A76" t="s">
        <v>184</v>
      </c>
      <c r="B76" s="22">
        <v>25</v>
      </c>
      <c r="D76">
        <f t="shared" si="3"/>
        <v>25</v>
      </c>
      <c r="F76">
        <f t="shared" si="2"/>
        <v>25</v>
      </c>
    </row>
    <row r="77" spans="1:6" x14ac:dyDescent="0.35">
      <c r="A77" t="s">
        <v>185</v>
      </c>
      <c r="B77" s="22">
        <v>50</v>
      </c>
      <c r="D77">
        <f t="shared" si="3"/>
        <v>50</v>
      </c>
      <c r="F77">
        <f t="shared" si="2"/>
        <v>50</v>
      </c>
    </row>
    <row r="78" spans="1:6" x14ac:dyDescent="0.35">
      <c r="A78" t="s">
        <v>186</v>
      </c>
      <c r="B78" s="22">
        <v>150</v>
      </c>
      <c r="D78">
        <f t="shared" si="3"/>
        <v>150</v>
      </c>
      <c r="F78">
        <f t="shared" si="2"/>
        <v>150</v>
      </c>
    </row>
    <row r="79" spans="1:6" x14ac:dyDescent="0.35">
      <c r="A79" t="s">
        <v>187</v>
      </c>
      <c r="B79" s="22">
        <v>50</v>
      </c>
      <c r="D79">
        <f t="shared" si="3"/>
        <v>50</v>
      </c>
      <c r="F79">
        <f t="shared" si="2"/>
        <v>50</v>
      </c>
    </row>
    <row r="80" spans="1:6" x14ac:dyDescent="0.35">
      <c r="A80" t="s">
        <v>188</v>
      </c>
      <c r="B80" s="22">
        <v>25</v>
      </c>
      <c r="D80">
        <f t="shared" si="3"/>
        <v>25</v>
      </c>
      <c r="F80">
        <f t="shared" si="2"/>
        <v>25</v>
      </c>
    </row>
    <row r="81" spans="1:6" x14ac:dyDescent="0.35">
      <c r="A81" t="s">
        <v>189</v>
      </c>
      <c r="B81" s="22">
        <v>50</v>
      </c>
      <c r="D81">
        <f t="shared" si="3"/>
        <v>50</v>
      </c>
      <c r="F81">
        <f t="shared" si="2"/>
        <v>50</v>
      </c>
    </row>
    <row r="82" spans="1:6" x14ac:dyDescent="0.35">
      <c r="A82" t="s">
        <v>190</v>
      </c>
      <c r="B82" s="22">
        <v>100</v>
      </c>
      <c r="D82">
        <f t="shared" si="3"/>
        <v>100</v>
      </c>
      <c r="F82">
        <f t="shared" si="2"/>
        <v>100</v>
      </c>
    </row>
    <row r="83" spans="1:6" x14ac:dyDescent="0.35">
      <c r="A83" t="s">
        <v>191</v>
      </c>
      <c r="B83" s="22">
        <v>50</v>
      </c>
      <c r="D83">
        <f t="shared" si="3"/>
        <v>50</v>
      </c>
      <c r="F83">
        <f t="shared" si="2"/>
        <v>50</v>
      </c>
    </row>
    <row r="84" spans="1:6" x14ac:dyDescent="0.35">
      <c r="A84" t="s">
        <v>192</v>
      </c>
      <c r="B84" s="22">
        <v>100</v>
      </c>
      <c r="D84">
        <f t="shared" si="3"/>
        <v>100</v>
      </c>
      <c r="F84">
        <f t="shared" si="2"/>
        <v>100</v>
      </c>
    </row>
    <row r="85" spans="1:6" x14ac:dyDescent="0.35">
      <c r="A85" t="s">
        <v>193</v>
      </c>
      <c r="B85" s="22">
        <v>150</v>
      </c>
      <c r="D85">
        <f t="shared" si="3"/>
        <v>150</v>
      </c>
      <c r="F85">
        <f t="shared" si="2"/>
        <v>150</v>
      </c>
    </row>
    <row r="86" spans="1:6" x14ac:dyDescent="0.35">
      <c r="A86" t="s">
        <v>194</v>
      </c>
      <c r="B86" s="22">
        <v>50</v>
      </c>
      <c r="D86">
        <f t="shared" si="3"/>
        <v>50</v>
      </c>
      <c r="F86">
        <f t="shared" si="2"/>
        <v>50</v>
      </c>
    </row>
    <row r="87" spans="1:6" x14ac:dyDescent="0.35">
      <c r="A87" t="s">
        <v>195</v>
      </c>
      <c r="B87" s="22">
        <v>100</v>
      </c>
      <c r="D87">
        <f t="shared" si="3"/>
        <v>100</v>
      </c>
      <c r="F87">
        <f t="shared" si="2"/>
        <v>100</v>
      </c>
    </row>
    <row r="88" spans="1:6" x14ac:dyDescent="0.35">
      <c r="A88" t="s">
        <v>196</v>
      </c>
      <c r="B88" s="22">
        <v>100</v>
      </c>
      <c r="D88">
        <f t="shared" si="3"/>
        <v>100</v>
      </c>
      <c r="F88">
        <f t="shared" si="2"/>
        <v>100</v>
      </c>
    </row>
    <row r="89" spans="1:6" x14ac:dyDescent="0.35">
      <c r="A89" t="s">
        <v>197</v>
      </c>
      <c r="B89" s="22">
        <v>100</v>
      </c>
      <c r="D89">
        <f t="shared" si="3"/>
        <v>100</v>
      </c>
      <c r="F89">
        <f t="shared" si="2"/>
        <v>100</v>
      </c>
    </row>
    <row r="90" spans="1:6" x14ac:dyDescent="0.35">
      <c r="A90" t="s">
        <v>198</v>
      </c>
      <c r="B90" s="22">
        <v>125</v>
      </c>
      <c r="D90">
        <f t="shared" si="3"/>
        <v>125</v>
      </c>
      <c r="F90">
        <f t="shared" si="2"/>
        <v>125</v>
      </c>
    </row>
    <row r="91" spans="1:6" x14ac:dyDescent="0.35">
      <c r="A91" t="s">
        <v>199</v>
      </c>
      <c r="B91" s="22">
        <v>150</v>
      </c>
      <c r="D91">
        <f t="shared" si="3"/>
        <v>150</v>
      </c>
      <c r="F91">
        <f t="shared" si="2"/>
        <v>150</v>
      </c>
    </row>
    <row r="92" spans="1:6" x14ac:dyDescent="0.35">
      <c r="A92" t="s">
        <v>200</v>
      </c>
      <c r="B92" s="22">
        <v>25</v>
      </c>
      <c r="D92">
        <f t="shared" si="3"/>
        <v>25</v>
      </c>
      <c r="F92">
        <f t="shared" si="2"/>
        <v>25</v>
      </c>
    </row>
    <row r="93" spans="1:6" x14ac:dyDescent="0.35">
      <c r="A93" t="s">
        <v>201</v>
      </c>
      <c r="B93" s="22">
        <v>200</v>
      </c>
      <c r="C93">
        <v>150</v>
      </c>
      <c r="D93">
        <f t="shared" si="3"/>
        <v>50</v>
      </c>
      <c r="F93">
        <f t="shared" si="2"/>
        <v>50</v>
      </c>
    </row>
    <row r="94" spans="1:6" x14ac:dyDescent="0.35">
      <c r="A94" t="s">
        <v>202</v>
      </c>
      <c r="B94" s="22">
        <v>25</v>
      </c>
      <c r="D94">
        <f t="shared" si="3"/>
        <v>25</v>
      </c>
      <c r="F94">
        <f t="shared" si="2"/>
        <v>25</v>
      </c>
    </row>
    <row r="95" spans="1:6" x14ac:dyDescent="0.35">
      <c r="A95" t="s">
        <v>203</v>
      </c>
      <c r="B95" s="22">
        <v>50</v>
      </c>
      <c r="D95">
        <f t="shared" si="3"/>
        <v>50</v>
      </c>
      <c r="F95">
        <f t="shared" si="2"/>
        <v>50</v>
      </c>
    </row>
    <row r="96" spans="1:6" x14ac:dyDescent="0.35">
      <c r="A96" t="s">
        <v>204</v>
      </c>
      <c r="B96" s="22">
        <v>50</v>
      </c>
      <c r="D96">
        <f t="shared" si="3"/>
        <v>50</v>
      </c>
      <c r="F96">
        <f t="shared" si="2"/>
        <v>50</v>
      </c>
    </row>
    <row r="97" spans="1:6" x14ac:dyDescent="0.35">
      <c r="A97" t="s">
        <v>205</v>
      </c>
      <c r="B97" s="22">
        <v>50</v>
      </c>
      <c r="D97">
        <f t="shared" si="3"/>
        <v>50</v>
      </c>
      <c r="F97">
        <f t="shared" si="2"/>
        <v>50</v>
      </c>
    </row>
    <row r="98" spans="1:6" x14ac:dyDescent="0.35">
      <c r="A98" t="s">
        <v>206</v>
      </c>
      <c r="B98" s="22">
        <v>25</v>
      </c>
      <c r="D98">
        <f t="shared" si="3"/>
        <v>25</v>
      </c>
      <c r="F98">
        <f t="shared" si="2"/>
        <v>25</v>
      </c>
    </row>
    <row r="99" spans="1:6" x14ac:dyDescent="0.35">
      <c r="A99" t="s">
        <v>207</v>
      </c>
      <c r="B99" s="22">
        <v>75</v>
      </c>
      <c r="D99">
        <f t="shared" si="3"/>
        <v>75</v>
      </c>
      <c r="F99">
        <f t="shared" si="2"/>
        <v>75</v>
      </c>
    </row>
    <row r="100" spans="1:6" x14ac:dyDescent="0.35">
      <c r="A100" t="s">
        <v>208</v>
      </c>
      <c r="B100" s="22">
        <v>175</v>
      </c>
      <c r="D100">
        <f t="shared" si="3"/>
        <v>175</v>
      </c>
      <c r="F100">
        <f t="shared" si="2"/>
        <v>175</v>
      </c>
    </row>
    <row r="101" spans="1:6" x14ac:dyDescent="0.35">
      <c r="A101" t="s">
        <v>209</v>
      </c>
      <c r="B101" s="22">
        <v>150</v>
      </c>
      <c r="D101">
        <f t="shared" si="3"/>
        <v>150</v>
      </c>
      <c r="F101">
        <f t="shared" si="2"/>
        <v>150</v>
      </c>
    </row>
    <row r="102" spans="1:6" x14ac:dyDescent="0.35">
      <c r="A102" t="s">
        <v>210</v>
      </c>
      <c r="B102" s="22">
        <v>125</v>
      </c>
      <c r="D102">
        <f t="shared" si="3"/>
        <v>125</v>
      </c>
      <c r="F102">
        <f t="shared" si="2"/>
        <v>125</v>
      </c>
    </row>
    <row r="103" spans="1:6" x14ac:dyDescent="0.35">
      <c r="A103" t="s">
        <v>211</v>
      </c>
      <c r="B103" s="22">
        <v>75</v>
      </c>
      <c r="D103">
        <f t="shared" si="3"/>
        <v>75</v>
      </c>
      <c r="F103">
        <f t="shared" si="2"/>
        <v>75</v>
      </c>
    </row>
    <row r="104" spans="1:6" x14ac:dyDescent="0.35">
      <c r="A104" t="s">
        <v>212</v>
      </c>
      <c r="B104" s="22">
        <v>25</v>
      </c>
      <c r="D104">
        <f t="shared" si="3"/>
        <v>25</v>
      </c>
      <c r="F104">
        <f t="shared" si="2"/>
        <v>25</v>
      </c>
    </row>
    <row r="105" spans="1:6" x14ac:dyDescent="0.35">
      <c r="A105" t="s">
        <v>213</v>
      </c>
      <c r="B105" s="22">
        <v>50</v>
      </c>
      <c r="D105">
        <f t="shared" si="3"/>
        <v>50</v>
      </c>
      <c r="F105">
        <f t="shared" si="2"/>
        <v>50</v>
      </c>
    </row>
    <row r="106" spans="1:6" x14ac:dyDescent="0.35">
      <c r="A106" t="s">
        <v>214</v>
      </c>
      <c r="B106" s="22">
        <v>100</v>
      </c>
      <c r="D106">
        <f t="shared" si="3"/>
        <v>100</v>
      </c>
      <c r="F106">
        <f t="shared" si="2"/>
        <v>100</v>
      </c>
    </row>
    <row r="107" spans="1:6" x14ac:dyDescent="0.35">
      <c r="A107" t="s">
        <v>215</v>
      </c>
      <c r="B107" s="22">
        <v>75</v>
      </c>
      <c r="D107">
        <f t="shared" si="3"/>
        <v>75</v>
      </c>
      <c r="F107">
        <f t="shared" si="2"/>
        <v>75</v>
      </c>
    </row>
    <row r="108" spans="1:6" x14ac:dyDescent="0.35">
      <c r="A108" t="s">
        <v>216</v>
      </c>
      <c r="B108" s="22">
        <v>75</v>
      </c>
      <c r="D108">
        <f t="shared" si="3"/>
        <v>75</v>
      </c>
      <c r="F108">
        <f t="shared" si="2"/>
        <v>75</v>
      </c>
    </row>
    <row r="109" spans="1:6" x14ac:dyDescent="0.35">
      <c r="A109" t="s">
        <v>217</v>
      </c>
      <c r="B109" s="22">
        <v>50</v>
      </c>
      <c r="D109">
        <f t="shared" si="3"/>
        <v>50</v>
      </c>
      <c r="F109">
        <f t="shared" si="2"/>
        <v>50</v>
      </c>
    </row>
    <row r="110" spans="1:6" x14ac:dyDescent="0.35">
      <c r="A110" t="s">
        <v>218</v>
      </c>
      <c r="B110" s="22">
        <v>50</v>
      </c>
      <c r="D110">
        <f t="shared" si="3"/>
        <v>50</v>
      </c>
      <c r="F110">
        <f t="shared" si="2"/>
        <v>50</v>
      </c>
    </row>
    <row r="111" spans="1:6" x14ac:dyDescent="0.35">
      <c r="A111" t="s">
        <v>219</v>
      </c>
      <c r="B111" s="22">
        <v>50</v>
      </c>
      <c r="D111">
        <f t="shared" si="3"/>
        <v>50</v>
      </c>
      <c r="F111">
        <f t="shared" si="2"/>
        <v>50</v>
      </c>
    </row>
    <row r="112" spans="1:6" x14ac:dyDescent="0.35">
      <c r="A112" t="s">
        <v>220</v>
      </c>
      <c r="B112" s="22">
        <v>100</v>
      </c>
      <c r="D112">
        <f t="shared" si="3"/>
        <v>100</v>
      </c>
      <c r="F112">
        <f t="shared" si="2"/>
        <v>100</v>
      </c>
    </row>
    <row r="113" spans="1:6" x14ac:dyDescent="0.35">
      <c r="A113" t="s">
        <v>221</v>
      </c>
      <c r="B113" s="22">
        <v>75</v>
      </c>
      <c r="D113">
        <f t="shared" si="3"/>
        <v>75</v>
      </c>
      <c r="F113">
        <f t="shared" si="2"/>
        <v>75</v>
      </c>
    </row>
    <row r="114" spans="1:6" x14ac:dyDescent="0.35">
      <c r="A114" t="s">
        <v>222</v>
      </c>
      <c r="B114" s="22">
        <v>100</v>
      </c>
      <c r="D114">
        <f t="shared" si="3"/>
        <v>100</v>
      </c>
      <c r="F114">
        <f t="shared" si="2"/>
        <v>100</v>
      </c>
    </row>
    <row r="115" spans="1:6" x14ac:dyDescent="0.35">
      <c r="A115" t="s">
        <v>223</v>
      </c>
      <c r="B115" s="22">
        <v>50</v>
      </c>
      <c r="D115">
        <f t="shared" si="3"/>
        <v>50</v>
      </c>
      <c r="F115">
        <f t="shared" si="2"/>
        <v>50</v>
      </c>
    </row>
    <row r="116" spans="1:6" x14ac:dyDescent="0.35">
      <c r="A116" t="s">
        <v>224</v>
      </c>
      <c r="B116" s="22">
        <v>25</v>
      </c>
      <c r="D116">
        <f t="shared" si="3"/>
        <v>25</v>
      </c>
      <c r="F116">
        <f t="shared" si="2"/>
        <v>25</v>
      </c>
    </row>
    <row r="117" spans="1:6" x14ac:dyDescent="0.35">
      <c r="A117" t="s">
        <v>225</v>
      </c>
      <c r="B117" s="22">
        <v>25</v>
      </c>
      <c r="D117">
        <f t="shared" si="3"/>
        <v>25</v>
      </c>
      <c r="F117">
        <f t="shared" si="2"/>
        <v>25</v>
      </c>
    </row>
    <row r="118" spans="1:6" x14ac:dyDescent="0.35">
      <c r="A118" t="s">
        <v>226</v>
      </c>
      <c r="B118" s="22">
        <v>25</v>
      </c>
      <c r="D118">
        <f t="shared" si="3"/>
        <v>25</v>
      </c>
      <c r="F118">
        <f t="shared" si="2"/>
        <v>25</v>
      </c>
    </row>
    <row r="119" spans="1:6" x14ac:dyDescent="0.35">
      <c r="A119" t="s">
        <v>227</v>
      </c>
      <c r="B119" s="22">
        <v>25</v>
      </c>
      <c r="D119">
        <f t="shared" si="3"/>
        <v>25</v>
      </c>
      <c r="F119">
        <f t="shared" si="2"/>
        <v>25</v>
      </c>
    </row>
    <row r="120" spans="1:6" x14ac:dyDescent="0.35">
      <c r="A120" t="s">
        <v>228</v>
      </c>
      <c r="B120" s="22">
        <v>75</v>
      </c>
      <c r="D120">
        <f t="shared" si="3"/>
        <v>75</v>
      </c>
      <c r="F120">
        <f t="shared" si="2"/>
        <v>75</v>
      </c>
    </row>
    <row r="121" spans="1:6" x14ac:dyDescent="0.35">
      <c r="A121" t="s">
        <v>229</v>
      </c>
      <c r="B121" s="22">
        <v>75</v>
      </c>
      <c r="D121">
        <f t="shared" si="3"/>
        <v>75</v>
      </c>
      <c r="F121">
        <f t="shared" si="2"/>
        <v>75</v>
      </c>
    </row>
    <row r="122" spans="1:6" x14ac:dyDescent="0.35">
      <c r="A122" t="s">
        <v>230</v>
      </c>
      <c r="B122" s="22">
        <v>75</v>
      </c>
      <c r="D122">
        <f t="shared" si="3"/>
        <v>75</v>
      </c>
      <c r="F122">
        <f t="shared" si="2"/>
        <v>75</v>
      </c>
    </row>
    <row r="123" spans="1:6" x14ac:dyDescent="0.35">
      <c r="A123" t="s">
        <v>231</v>
      </c>
      <c r="B123" s="22">
        <v>50</v>
      </c>
      <c r="D123">
        <f t="shared" si="3"/>
        <v>50</v>
      </c>
      <c r="F123">
        <f t="shared" si="2"/>
        <v>50</v>
      </c>
    </row>
    <row r="124" spans="1:6" x14ac:dyDescent="0.35">
      <c r="A124" t="s">
        <v>232</v>
      </c>
      <c r="B124" s="22">
        <v>75</v>
      </c>
      <c r="D124">
        <f t="shared" si="3"/>
        <v>75</v>
      </c>
      <c r="F124">
        <f t="shared" si="2"/>
        <v>75</v>
      </c>
    </row>
    <row r="125" spans="1:6" x14ac:dyDescent="0.35">
      <c r="A125" t="s">
        <v>233</v>
      </c>
      <c r="B125" s="22">
        <v>25</v>
      </c>
      <c r="D125">
        <f t="shared" si="3"/>
        <v>25</v>
      </c>
      <c r="F125">
        <f t="shared" si="2"/>
        <v>25</v>
      </c>
    </row>
    <row r="126" spans="1:6" x14ac:dyDescent="0.35">
      <c r="A126" t="s">
        <v>234</v>
      </c>
      <c r="B126" s="22">
        <v>25</v>
      </c>
      <c r="D126">
        <f t="shared" si="3"/>
        <v>25</v>
      </c>
      <c r="F126">
        <f t="shared" si="2"/>
        <v>25</v>
      </c>
    </row>
    <row r="127" spans="1:6" x14ac:dyDescent="0.35">
      <c r="A127" t="s">
        <v>235</v>
      </c>
      <c r="B127" s="22">
        <v>50</v>
      </c>
      <c r="D127">
        <f t="shared" si="3"/>
        <v>50</v>
      </c>
      <c r="F127">
        <f t="shared" si="2"/>
        <v>50</v>
      </c>
    </row>
    <row r="128" spans="1:6" x14ac:dyDescent="0.35">
      <c r="A128" t="s">
        <v>236</v>
      </c>
      <c r="B128" s="22">
        <v>25</v>
      </c>
      <c r="D128">
        <f t="shared" si="3"/>
        <v>25</v>
      </c>
      <c r="F128">
        <f t="shared" si="2"/>
        <v>25</v>
      </c>
    </row>
    <row r="129" spans="1:6" x14ac:dyDescent="0.35">
      <c r="A129" t="s">
        <v>237</v>
      </c>
      <c r="B129" s="22">
        <v>200</v>
      </c>
      <c r="C129">
        <v>150</v>
      </c>
      <c r="D129" s="15">
        <f t="shared" si="3"/>
        <v>50</v>
      </c>
      <c r="F129">
        <f t="shared" si="2"/>
        <v>50</v>
      </c>
    </row>
    <row r="130" spans="1:6" x14ac:dyDescent="0.35">
      <c r="A130" t="s">
        <v>238</v>
      </c>
      <c r="B130" s="22">
        <v>25</v>
      </c>
      <c r="D130">
        <f t="shared" si="3"/>
        <v>25</v>
      </c>
      <c r="F130">
        <f t="shared" si="2"/>
        <v>25</v>
      </c>
    </row>
    <row r="131" spans="1:6" x14ac:dyDescent="0.35">
      <c r="A131" t="s">
        <v>239</v>
      </c>
      <c r="B131" s="22">
        <v>25</v>
      </c>
      <c r="D131">
        <f t="shared" si="3"/>
        <v>25</v>
      </c>
      <c r="F131">
        <f t="shared" si="2"/>
        <v>25</v>
      </c>
    </row>
    <row r="132" spans="1:6" x14ac:dyDescent="0.35">
      <c r="A132" t="s">
        <v>240</v>
      </c>
      <c r="B132" s="22">
        <v>50</v>
      </c>
      <c r="D132">
        <f t="shared" ref="D132:D148" si="4">B132-C132</f>
        <v>50</v>
      </c>
      <c r="F132">
        <f t="shared" ref="F132:F148" si="5">D132+E132</f>
        <v>50</v>
      </c>
    </row>
    <row r="133" spans="1:6" x14ac:dyDescent="0.35">
      <c r="A133" t="s">
        <v>241</v>
      </c>
      <c r="B133" s="22">
        <v>25</v>
      </c>
      <c r="D133">
        <f t="shared" si="4"/>
        <v>25</v>
      </c>
      <c r="F133">
        <f t="shared" si="5"/>
        <v>25</v>
      </c>
    </row>
    <row r="134" spans="1:6" x14ac:dyDescent="0.35">
      <c r="A134" t="s">
        <v>242</v>
      </c>
      <c r="B134" s="22">
        <v>25</v>
      </c>
      <c r="D134">
        <f t="shared" si="4"/>
        <v>25</v>
      </c>
      <c r="F134">
        <f t="shared" si="5"/>
        <v>25</v>
      </c>
    </row>
    <row r="135" spans="1:6" x14ac:dyDescent="0.35">
      <c r="A135" t="s">
        <v>243</v>
      </c>
      <c r="B135" s="22">
        <v>75</v>
      </c>
      <c r="D135">
        <f t="shared" si="4"/>
        <v>75</v>
      </c>
      <c r="F135">
        <f t="shared" si="5"/>
        <v>75</v>
      </c>
    </row>
    <row r="136" spans="1:6" x14ac:dyDescent="0.35">
      <c r="A136" t="s">
        <v>244</v>
      </c>
      <c r="B136" s="22">
        <v>25</v>
      </c>
      <c r="D136">
        <f t="shared" si="4"/>
        <v>25</v>
      </c>
      <c r="F136">
        <f t="shared" si="5"/>
        <v>25</v>
      </c>
    </row>
    <row r="137" spans="1:6" x14ac:dyDescent="0.35">
      <c r="A137" t="s">
        <v>245</v>
      </c>
      <c r="B137" s="22">
        <v>50</v>
      </c>
      <c r="D137">
        <f t="shared" si="4"/>
        <v>50</v>
      </c>
      <c r="F137">
        <f t="shared" si="5"/>
        <v>50</v>
      </c>
    </row>
    <row r="138" spans="1:6" x14ac:dyDescent="0.35">
      <c r="A138" t="s">
        <v>246</v>
      </c>
      <c r="B138" s="22">
        <v>25</v>
      </c>
      <c r="D138">
        <f t="shared" si="4"/>
        <v>25</v>
      </c>
      <c r="F138">
        <f t="shared" si="5"/>
        <v>25</v>
      </c>
    </row>
    <row r="139" spans="1:6" x14ac:dyDescent="0.35">
      <c r="A139" t="s">
        <v>247</v>
      </c>
      <c r="B139" s="22">
        <v>50</v>
      </c>
      <c r="D139">
        <f t="shared" si="4"/>
        <v>50</v>
      </c>
      <c r="F139">
        <f t="shared" si="5"/>
        <v>50</v>
      </c>
    </row>
    <row r="140" spans="1:6" x14ac:dyDescent="0.35">
      <c r="A140" t="s">
        <v>248</v>
      </c>
      <c r="B140" s="22">
        <v>25</v>
      </c>
      <c r="D140">
        <f t="shared" si="4"/>
        <v>25</v>
      </c>
      <c r="F140">
        <f t="shared" si="5"/>
        <v>25</v>
      </c>
    </row>
    <row r="141" spans="1:6" x14ac:dyDescent="0.35">
      <c r="A141" t="s">
        <v>249</v>
      </c>
      <c r="B141" s="22">
        <v>25</v>
      </c>
      <c r="D141">
        <f t="shared" si="4"/>
        <v>25</v>
      </c>
      <c r="F141">
        <f t="shared" si="5"/>
        <v>25</v>
      </c>
    </row>
    <row r="142" spans="1:6" x14ac:dyDescent="0.35">
      <c r="A142" t="s">
        <v>250</v>
      </c>
      <c r="B142" s="22">
        <v>50</v>
      </c>
      <c r="D142">
        <f t="shared" si="4"/>
        <v>50</v>
      </c>
      <c r="F142">
        <f t="shared" si="5"/>
        <v>50</v>
      </c>
    </row>
    <row r="143" spans="1:6" x14ac:dyDescent="0.35">
      <c r="A143" t="s">
        <v>251</v>
      </c>
      <c r="B143" s="22">
        <v>50</v>
      </c>
      <c r="D143">
        <f t="shared" si="4"/>
        <v>50</v>
      </c>
      <c r="F143">
        <f t="shared" si="5"/>
        <v>50</v>
      </c>
    </row>
    <row r="144" spans="1:6" x14ac:dyDescent="0.35">
      <c r="A144" t="s">
        <v>252</v>
      </c>
      <c r="B144" s="22">
        <v>125</v>
      </c>
      <c r="D144">
        <f t="shared" si="4"/>
        <v>125</v>
      </c>
      <c r="F144">
        <f t="shared" si="5"/>
        <v>125</v>
      </c>
    </row>
    <row r="145" spans="1:6" x14ac:dyDescent="0.35">
      <c r="A145" t="s">
        <v>253</v>
      </c>
      <c r="B145" s="22">
        <v>25</v>
      </c>
      <c r="D145">
        <f t="shared" si="4"/>
        <v>25</v>
      </c>
      <c r="F145">
        <f t="shared" si="5"/>
        <v>25</v>
      </c>
    </row>
    <row r="146" spans="1:6" x14ac:dyDescent="0.35">
      <c r="A146" t="s">
        <v>254</v>
      </c>
      <c r="B146" s="22">
        <v>25</v>
      </c>
      <c r="D146">
        <f t="shared" si="4"/>
        <v>25</v>
      </c>
      <c r="F146">
        <f t="shared" si="5"/>
        <v>25</v>
      </c>
    </row>
    <row r="147" spans="1:6" x14ac:dyDescent="0.35">
      <c r="A147" t="s">
        <v>255</v>
      </c>
      <c r="B147" s="22">
        <v>25</v>
      </c>
      <c r="D147">
        <f t="shared" si="4"/>
        <v>25</v>
      </c>
      <c r="F147">
        <f t="shared" si="5"/>
        <v>25</v>
      </c>
    </row>
    <row r="148" spans="1:6" x14ac:dyDescent="0.35">
      <c r="A148" t="s">
        <v>256</v>
      </c>
      <c r="B148" s="22">
        <v>25</v>
      </c>
      <c r="D148">
        <f t="shared" si="4"/>
        <v>25</v>
      </c>
      <c r="F148">
        <f t="shared" si="5"/>
        <v>25</v>
      </c>
    </row>
    <row r="149" spans="1:6" x14ac:dyDescent="0.35">
      <c r="B149" s="23">
        <f>SUM(B3:B148)</f>
        <v>11375</v>
      </c>
      <c r="C149" s="23">
        <f t="shared" ref="C149:F149" si="6">SUM(C3:C148)</f>
        <v>700</v>
      </c>
      <c r="D149" s="23">
        <f t="shared" si="6"/>
        <v>10675</v>
      </c>
      <c r="E149" s="23">
        <f t="shared" si="6"/>
        <v>50</v>
      </c>
      <c r="F149" s="23">
        <f t="shared" si="6"/>
        <v>10725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9C305A60EEA044B7767645676001CF" ma:contentTypeVersion="12" ma:contentTypeDescription="Crée un document." ma:contentTypeScope="" ma:versionID="8cb663812e244c09ac250eb50f1322f4">
  <xsd:schema xmlns:xsd="http://www.w3.org/2001/XMLSchema" xmlns:xs="http://www.w3.org/2001/XMLSchema" xmlns:p="http://schemas.microsoft.com/office/2006/metadata/properties" xmlns:ns3="22fc26ff-21fd-4934-afca-6930e3ba7ccb" xmlns:ns4="c953636d-004b-4cbc-af3d-429248b6f0bd" targetNamespace="http://schemas.microsoft.com/office/2006/metadata/properties" ma:root="true" ma:fieldsID="4eb332a71d4956d1498f6bce7ef87717" ns3:_="" ns4:_="">
    <xsd:import namespace="22fc26ff-21fd-4934-afca-6930e3ba7ccb"/>
    <xsd:import namespace="c953636d-004b-4cbc-af3d-429248b6f0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fc26ff-21fd-4934-afca-6930e3ba7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53636d-004b-4cbc-af3d-429248b6f0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AB1947-C795-405B-9208-72AD8A0CC04F}">
  <ds:schemaRefs>
    <ds:schemaRef ds:uri="http://purl.org/dc/elements/1.1/"/>
    <ds:schemaRef ds:uri="http://www.w3.org/XML/1998/namespace"/>
    <ds:schemaRef ds:uri="http://schemas.microsoft.com/office/2006/documentManagement/types"/>
    <ds:schemaRef ds:uri="22fc26ff-21fd-4934-afca-6930e3ba7ccb"/>
    <ds:schemaRef ds:uri="http://schemas.openxmlformats.org/package/2006/metadata/core-properties"/>
    <ds:schemaRef ds:uri="http://schemas.microsoft.com/office/infopath/2007/PartnerControls"/>
    <ds:schemaRef ds:uri="c953636d-004b-4cbc-af3d-429248b6f0bd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619EE86-05ED-4AF2-AA32-3533F6DD11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fc26ff-21fd-4934-afca-6930e3ba7ccb"/>
    <ds:schemaRef ds:uri="c953636d-004b-4cbc-af3d-429248b6f0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C00D51-4E9D-4205-95E4-834D7657B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Réserve MEQ</vt:lpstr>
      <vt:lpstr>Établissements privés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Hélène Brisson</dc:creator>
  <cp:keywords/>
  <dc:description/>
  <cp:lastModifiedBy>Annie Larivière</cp:lastModifiedBy>
  <cp:revision/>
  <dcterms:created xsi:type="dcterms:W3CDTF">2021-09-03T15:18:06Z</dcterms:created>
  <dcterms:modified xsi:type="dcterms:W3CDTF">2022-05-31T01:27:53Z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0x010100479C305A60EEA044B7767645676001CF</vt:lpwstr>
  </property>
  <property fmtid="{D5CDD505-2E9C-101B-9397-08002B2CF9AE}" pid="3" name="MSIP_Label_6a7d8d5d-78e2-4a62-9fcd-016eb5e4c57c_Enabled">
    <vt:lpwstr>true</vt:lpwstr>
  </property>
  <property fmtid="{D5CDD505-2E9C-101B-9397-08002B2CF9AE}" pid="4" name="MSIP_Label_6a7d8d5d-78e2-4a62-9fcd-016eb5e4c57c_SetDate">
    <vt:lpwstr>2021-09-28T16:11:18Z</vt:lpwstr>
  </property>
  <property fmtid="{D5CDD505-2E9C-101B-9397-08002B2CF9AE}" pid="5" name="MSIP_Label_6a7d8d5d-78e2-4a62-9fcd-016eb5e4c57c_Method">
    <vt:lpwstr>Standard</vt:lpwstr>
  </property>
  <property fmtid="{D5CDD505-2E9C-101B-9397-08002B2CF9AE}" pid="6" name="MSIP_Label_6a7d8d5d-78e2-4a62-9fcd-016eb5e4c57c_Name">
    <vt:lpwstr>Général</vt:lpwstr>
  </property>
  <property fmtid="{D5CDD505-2E9C-101B-9397-08002B2CF9AE}" pid="7" name="MSIP_Label_6a7d8d5d-78e2-4a62-9fcd-016eb5e4c57c_SiteId">
    <vt:lpwstr>06e1fe28-5f8b-4075-bf6c-ae24be1a7992</vt:lpwstr>
  </property>
  <property fmtid="{D5CDD505-2E9C-101B-9397-08002B2CF9AE}" pid="8" name="MSIP_Label_6a7d8d5d-78e2-4a62-9fcd-016eb5e4c57c_ActionId">
    <vt:lpwstr>c1a190aa-4020-4957-b767-b717899be7a4</vt:lpwstr>
  </property>
  <property fmtid="{D5CDD505-2E9C-101B-9397-08002B2CF9AE}" pid="9" name="MSIP_Label_6a7d8d5d-78e2-4a62-9fcd-016eb5e4c57c_ContentBits">
    <vt:lpwstr>0</vt:lpwstr>
  </property>
</Properties>
</file>